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áce Krauz\_2021\Bohumín ul. Úvozní - kanalizace\Oprava rozpočtů\SO 03 Gravitační kanalizace\"/>
    </mc:Choice>
  </mc:AlternateContent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Pol'!$A$1:$U$82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3" i="1" l="1"/>
  <c r="I52" i="1"/>
  <c r="I51" i="1"/>
  <c r="I50" i="1"/>
  <c r="I49" i="1"/>
  <c r="I48" i="1"/>
  <c r="I47" i="1"/>
  <c r="G39" i="1"/>
  <c r="H39" i="1" s="1"/>
  <c r="I39" i="1" s="1"/>
  <c r="I40" i="1" s="1"/>
  <c r="J39" i="1" s="1"/>
  <c r="J40" i="1" s="1"/>
  <c r="F39" i="1"/>
  <c r="G72" i="12"/>
  <c r="AC72" i="12"/>
  <c r="AD72" i="12"/>
  <c r="G9" i="12"/>
  <c r="M9" i="12" s="1"/>
  <c r="I9" i="12"/>
  <c r="I8" i="12" s="1"/>
  <c r="K9" i="12"/>
  <c r="K8" i="12" s="1"/>
  <c r="O9" i="12"/>
  <c r="Q9" i="12"/>
  <c r="Q8" i="12" s="1"/>
  <c r="U9" i="12"/>
  <c r="U8" i="12" s="1"/>
  <c r="G10" i="12"/>
  <c r="I10" i="12"/>
  <c r="K10" i="12"/>
  <c r="M10" i="12"/>
  <c r="O10" i="12"/>
  <c r="Q10" i="12"/>
  <c r="U10" i="12"/>
  <c r="G11" i="12"/>
  <c r="I11" i="12"/>
  <c r="K11" i="12"/>
  <c r="M11" i="12"/>
  <c r="O11" i="12"/>
  <c r="Q11" i="12"/>
  <c r="U11" i="12"/>
  <c r="G12" i="12"/>
  <c r="G8" i="12" s="1"/>
  <c r="I12" i="12"/>
  <c r="K12" i="12"/>
  <c r="O12" i="12"/>
  <c r="O8" i="12" s="1"/>
  <c r="Q12" i="12"/>
  <c r="U12" i="12"/>
  <c r="G13" i="12"/>
  <c r="I13" i="12"/>
  <c r="K13" i="12"/>
  <c r="M13" i="12"/>
  <c r="O13" i="12"/>
  <c r="Q13" i="12"/>
  <c r="U13" i="12"/>
  <c r="G14" i="12"/>
  <c r="M14" i="12" s="1"/>
  <c r="I14" i="12"/>
  <c r="K14" i="12"/>
  <c r="O14" i="12"/>
  <c r="Q14" i="12"/>
  <c r="U14" i="12"/>
  <c r="G15" i="12"/>
  <c r="I15" i="12"/>
  <c r="K15" i="12"/>
  <c r="M15" i="12"/>
  <c r="O15" i="12"/>
  <c r="Q15" i="12"/>
  <c r="U15" i="12"/>
  <c r="G16" i="12"/>
  <c r="M16" i="12" s="1"/>
  <c r="I16" i="12"/>
  <c r="K16" i="12"/>
  <c r="O16" i="12"/>
  <c r="Q16" i="12"/>
  <c r="U16" i="12"/>
  <c r="G17" i="12"/>
  <c r="I17" i="12"/>
  <c r="K17" i="12"/>
  <c r="M17" i="12"/>
  <c r="O17" i="12"/>
  <c r="Q17" i="12"/>
  <c r="U17" i="12"/>
  <c r="G18" i="12"/>
  <c r="M18" i="12" s="1"/>
  <c r="I18" i="12"/>
  <c r="K18" i="12"/>
  <c r="O18" i="12"/>
  <c r="Q18" i="12"/>
  <c r="U18" i="12"/>
  <c r="G19" i="12"/>
  <c r="I19" i="12"/>
  <c r="K19" i="12"/>
  <c r="M19" i="12"/>
  <c r="O19" i="12"/>
  <c r="Q19" i="12"/>
  <c r="U19" i="12"/>
  <c r="G20" i="12"/>
  <c r="M20" i="12" s="1"/>
  <c r="I20" i="12"/>
  <c r="K20" i="12"/>
  <c r="O20" i="12"/>
  <c r="Q20" i="12"/>
  <c r="U20" i="12"/>
  <c r="G21" i="12"/>
  <c r="I21" i="12"/>
  <c r="K21" i="12"/>
  <c r="M21" i="12"/>
  <c r="O21" i="12"/>
  <c r="Q21" i="12"/>
  <c r="U21" i="12"/>
  <c r="G22" i="12"/>
  <c r="M22" i="12" s="1"/>
  <c r="I22" i="12"/>
  <c r="K22" i="12"/>
  <c r="O22" i="12"/>
  <c r="Q22" i="12"/>
  <c r="U22" i="12"/>
  <c r="G23" i="12"/>
  <c r="I23" i="12"/>
  <c r="K23" i="12"/>
  <c r="M23" i="12"/>
  <c r="O23" i="12"/>
  <c r="Q23" i="12"/>
  <c r="U23" i="12"/>
  <c r="G24" i="12"/>
  <c r="O24" i="12"/>
  <c r="G25" i="12"/>
  <c r="I25" i="12"/>
  <c r="I24" i="12" s="1"/>
  <c r="K25" i="12"/>
  <c r="M25" i="12"/>
  <c r="O25" i="12"/>
  <c r="Q25" i="12"/>
  <c r="Q24" i="12" s="1"/>
  <c r="U25" i="12"/>
  <c r="U24" i="12" s="1"/>
  <c r="G26" i="12"/>
  <c r="M26" i="12" s="1"/>
  <c r="I26" i="12"/>
  <c r="K26" i="12"/>
  <c r="K24" i="12" s="1"/>
  <c r="O26" i="12"/>
  <c r="Q26" i="12"/>
  <c r="U26" i="12"/>
  <c r="G27" i="12"/>
  <c r="O27" i="12"/>
  <c r="G28" i="12"/>
  <c r="M28" i="12" s="1"/>
  <c r="M27" i="12" s="1"/>
  <c r="I28" i="12"/>
  <c r="I27" i="12" s="1"/>
  <c r="K28" i="12"/>
  <c r="K27" i="12" s="1"/>
  <c r="O28" i="12"/>
  <c r="Q28" i="12"/>
  <c r="Q27" i="12" s="1"/>
  <c r="U28" i="12"/>
  <c r="U27" i="12" s="1"/>
  <c r="G29" i="12"/>
  <c r="I29" i="12"/>
  <c r="K29" i="12"/>
  <c r="M29" i="12"/>
  <c r="O29" i="12"/>
  <c r="Q29" i="12"/>
  <c r="U29" i="12"/>
  <c r="G31" i="12"/>
  <c r="M31" i="12" s="1"/>
  <c r="I31" i="12"/>
  <c r="I30" i="12" s="1"/>
  <c r="K31" i="12"/>
  <c r="O31" i="12"/>
  <c r="O30" i="12" s="1"/>
  <c r="Q31" i="12"/>
  <c r="Q30" i="12" s="1"/>
  <c r="U31" i="12"/>
  <c r="G32" i="12"/>
  <c r="M32" i="12" s="1"/>
  <c r="I32" i="12"/>
  <c r="K32" i="12"/>
  <c r="O32" i="12"/>
  <c r="Q32" i="12"/>
  <c r="U32" i="12"/>
  <c r="G33" i="12"/>
  <c r="I33" i="12"/>
  <c r="K33" i="12"/>
  <c r="K30" i="12" s="1"/>
  <c r="M33" i="12"/>
  <c r="O33" i="12"/>
  <c r="Q33" i="12"/>
  <c r="U33" i="12"/>
  <c r="U30" i="12" s="1"/>
  <c r="G34" i="12"/>
  <c r="I34" i="12"/>
  <c r="K34" i="12"/>
  <c r="M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I37" i="12"/>
  <c r="K37" i="12"/>
  <c r="M37" i="12"/>
  <c r="O37" i="12"/>
  <c r="Q37" i="12"/>
  <c r="U37" i="12"/>
  <c r="G38" i="12"/>
  <c r="I38" i="12"/>
  <c r="K38" i="12"/>
  <c r="M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1" i="12"/>
  <c r="I41" i="12"/>
  <c r="K41" i="12"/>
  <c r="M41" i="12"/>
  <c r="O41" i="12"/>
  <c r="Q41" i="12"/>
  <c r="U41" i="12"/>
  <c r="G42" i="12"/>
  <c r="I42" i="12"/>
  <c r="K42" i="12"/>
  <c r="M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I45" i="12"/>
  <c r="K45" i="12"/>
  <c r="M45" i="12"/>
  <c r="O45" i="12"/>
  <c r="Q45" i="12"/>
  <c r="U45" i="12"/>
  <c r="G46" i="12"/>
  <c r="I46" i="12"/>
  <c r="K46" i="12"/>
  <c r="M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I49" i="12"/>
  <c r="K49" i="12"/>
  <c r="M49" i="12"/>
  <c r="O49" i="12"/>
  <c r="Q49" i="12"/>
  <c r="U49" i="12"/>
  <c r="G50" i="12"/>
  <c r="I50" i="12"/>
  <c r="K50" i="12"/>
  <c r="M50" i="12"/>
  <c r="O50" i="12"/>
  <c r="Q50" i="12"/>
  <c r="U50" i="12"/>
  <c r="G52" i="12"/>
  <c r="M52" i="12" s="1"/>
  <c r="I52" i="12"/>
  <c r="I51" i="12" s="1"/>
  <c r="K52" i="12"/>
  <c r="K51" i="12" s="1"/>
  <c r="O52" i="12"/>
  <c r="Q52" i="12"/>
  <c r="Q51" i="12" s="1"/>
  <c r="U52" i="12"/>
  <c r="U51" i="12" s="1"/>
  <c r="G53" i="12"/>
  <c r="I53" i="12"/>
  <c r="K53" i="12"/>
  <c r="M53" i="12"/>
  <c r="O53" i="12"/>
  <c r="Q53" i="12"/>
  <c r="U53" i="12"/>
  <c r="G54" i="12"/>
  <c r="I54" i="12"/>
  <c r="K54" i="12"/>
  <c r="M54" i="12"/>
  <c r="O54" i="12"/>
  <c r="Q54" i="12"/>
  <c r="U54" i="12"/>
  <c r="G55" i="12"/>
  <c r="M55" i="12" s="1"/>
  <c r="I55" i="12"/>
  <c r="K55" i="12"/>
  <c r="O55" i="12"/>
  <c r="O51" i="12" s="1"/>
  <c r="Q55" i="12"/>
  <c r="U55" i="12"/>
  <c r="G56" i="12"/>
  <c r="M56" i="12" s="1"/>
  <c r="I56" i="12"/>
  <c r="K56" i="12"/>
  <c r="O56" i="12"/>
  <c r="Q56" i="12"/>
  <c r="U56" i="12"/>
  <c r="G57" i="12"/>
  <c r="I57" i="12"/>
  <c r="K57" i="12"/>
  <c r="M57" i="12"/>
  <c r="O57" i="12"/>
  <c r="Q57" i="12"/>
  <c r="U57" i="12"/>
  <c r="G58" i="12"/>
  <c r="I58" i="12"/>
  <c r="K58" i="12"/>
  <c r="M58" i="12"/>
  <c r="O58" i="12"/>
  <c r="Q58" i="12"/>
  <c r="U58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1" i="12"/>
  <c r="I61" i="12"/>
  <c r="K61" i="12"/>
  <c r="M61" i="12"/>
  <c r="O61" i="12"/>
  <c r="Q61" i="12"/>
  <c r="U61" i="12"/>
  <c r="G62" i="12"/>
  <c r="I62" i="12"/>
  <c r="K62" i="12"/>
  <c r="M62" i="12"/>
  <c r="O62" i="12"/>
  <c r="Q62" i="12"/>
  <c r="U62" i="12"/>
  <c r="G63" i="12"/>
  <c r="M63" i="12" s="1"/>
  <c r="I63" i="12"/>
  <c r="K63" i="12"/>
  <c r="O63" i="12"/>
  <c r="Q63" i="12"/>
  <c r="U63" i="12"/>
  <c r="G65" i="12"/>
  <c r="I65" i="12"/>
  <c r="K65" i="12"/>
  <c r="K64" i="12" s="1"/>
  <c r="M65" i="12"/>
  <c r="O65" i="12"/>
  <c r="Q65" i="12"/>
  <c r="U65" i="12"/>
  <c r="U64" i="12" s="1"/>
  <c r="G66" i="12"/>
  <c r="I66" i="12"/>
  <c r="K66" i="12"/>
  <c r="M66" i="12"/>
  <c r="O66" i="12"/>
  <c r="Q66" i="12"/>
  <c r="U66" i="12"/>
  <c r="G67" i="12"/>
  <c r="G64" i="12" s="1"/>
  <c r="I67" i="12"/>
  <c r="K67" i="12"/>
  <c r="O67" i="12"/>
  <c r="O64" i="12" s="1"/>
  <c r="Q67" i="12"/>
  <c r="U67" i="12"/>
  <c r="G68" i="12"/>
  <c r="M68" i="12" s="1"/>
  <c r="I68" i="12"/>
  <c r="I64" i="12" s="1"/>
  <c r="K68" i="12"/>
  <c r="O68" i="12"/>
  <c r="Q68" i="12"/>
  <c r="Q64" i="12" s="1"/>
  <c r="U68" i="12"/>
  <c r="G69" i="12"/>
  <c r="I69" i="12"/>
  <c r="K69" i="12"/>
  <c r="O69" i="12"/>
  <c r="Q69" i="12"/>
  <c r="U69" i="12"/>
  <c r="G70" i="12"/>
  <c r="I70" i="12"/>
  <c r="K70" i="12"/>
  <c r="M70" i="12"/>
  <c r="M69" i="12" s="1"/>
  <c r="O70" i="12"/>
  <c r="Q70" i="12"/>
  <c r="U70" i="12"/>
  <c r="I20" i="1"/>
  <c r="I19" i="1"/>
  <c r="I18" i="1"/>
  <c r="I17" i="1"/>
  <c r="I16" i="1"/>
  <c r="I54" i="1"/>
  <c r="G27" i="1"/>
  <c r="F40" i="1"/>
  <c r="G40" i="1"/>
  <c r="G25" i="1" s="1"/>
  <c r="G26" i="1" s="1"/>
  <c r="J28" i="1"/>
  <c r="J26" i="1"/>
  <c r="G38" i="1"/>
  <c r="F38" i="1"/>
  <c r="H32" i="1"/>
  <c r="J23" i="1"/>
  <c r="J24" i="1"/>
  <c r="J25" i="1"/>
  <c r="J27" i="1"/>
  <c r="E24" i="1"/>
  <c r="E26" i="1"/>
  <c r="G28" i="1" l="1"/>
  <c r="G23" i="1"/>
  <c r="M8" i="12"/>
  <c r="M24" i="12"/>
  <c r="M51" i="12"/>
  <c r="M30" i="12"/>
  <c r="M12" i="12"/>
  <c r="M67" i="12"/>
  <c r="M64" i="12" s="1"/>
  <c r="G30" i="12"/>
  <c r="G51" i="12"/>
  <c r="I21" i="1"/>
  <c r="H40" i="1"/>
  <c r="G24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<sst xmlns="http://schemas.openxmlformats.org/spreadsheetml/2006/main" count="393" uniqueCount="231">
  <si>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</si>
  <si>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</si>
  <si>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</si>
  <si>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</si>
  <si>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</si>
  <si>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</si>
  <si>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</si>
  <si>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</si>
  <si>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</si>
  <si>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</si>
  <si>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</si>
  <si>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</si>
  <si>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</si>
  <si>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</si>
  <si>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</si>
  <si>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</si>
  <si>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</si>
  <si>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</si>
  <si>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</si>
  <si>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</si>
  <si>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</si>
  <si>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</si>
  <si>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</si>
  <si>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</si>
  <si>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</si>
  <si>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</si>
  <si>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</si>
  <si>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</si>
  <si>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</si>
  <si>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</si>
  <si>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</si>
  <si>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</si>
  <si>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</si>
  <si>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</si>
  <si>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</si>
  <si>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</si>
  <si>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</si>
  <si>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</si>
  <si>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</si>
  <si>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</si>
  <si>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</si>
  <si>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</si>
  <si>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</si>
  <si>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 xml:space="preserve">SO 03 Gravitační kanalizace řad "3.1" </t>
  </si>
  <si>
    <t>Rozpočet:</t>
  </si>
  <si>
    <t>Misto</t>
  </si>
  <si>
    <t>Bohumín-Skřečoň, ul. Úvozní - kanalizace + vodovod</t>
  </si>
  <si>
    <t>Město Bohumín</t>
  </si>
  <si>
    <t>Masarykova 158</t>
  </si>
  <si>
    <t>Bohumín-Nový Bohumín</t>
  </si>
  <si>
    <t>73581</t>
  </si>
  <si>
    <t>00297569</t>
  </si>
  <si>
    <t>CZ00297569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</si>
  <si>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</si>
  <si>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</si>
  <si>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</si>
  <si>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</si>
  <si>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</si>
  <si>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</si>
  <si>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</si>
  <si>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15</t>
  </si>
  <si>
    <t>Roubení</t>
  </si>
  <si>
    <t>4</t>
  </si>
  <si>
    <t>Vodorovné konstrukce</t>
  </si>
  <si>
    <t>8</t>
  </si>
  <si>
    <t>Trubní vedení</t>
  </si>
  <si>
    <t>93</t>
  </si>
  <si>
    <t>Dokončovací práce inž.staveb</t>
  </si>
  <si>
    <t>97</t>
  </si>
  <si>
    <t>Prorážení otvorů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</si>
  <si>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</si>
  <si>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</si>
  <si>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</si>
  <si>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</si>
  <si>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</si>
  <si>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</si>
  <si>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</si>
  <si>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</si>
  <si>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</si>
  <si>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</si>
  <si>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</si>
  <si>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</si>
  <si>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</si>
  <si>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</si>
  <si>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</si>
  <si>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</si>
  <si>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</si>
  <si>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</si>
  <si>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</si>
  <si>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</si>
  <si>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</si>
  <si>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</si>
  <si>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</si>
  <si>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</si>
  <si>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</si>
  <si>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</si>
  <si>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</si>
  <si>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</si>
  <si>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</si>
  <si>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</si>
  <si>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</si>
  <si>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113151113R00</t>
  </si>
  <si>
    <t>Fréz.živič.krytu pl.do 500 m2,pruh do 75 cm,tl.4cm</t>
  </si>
  <si>
    <t>m2</t>
  </si>
  <si>
    <t>POL1_0</t>
  </si>
  <si>
    <t>113107430R00</t>
  </si>
  <si>
    <t>Odstranění podkladu nad 50 m2,kam.těžené tl.30 cm</t>
  </si>
  <si>
    <t>113107222RA0</t>
  </si>
  <si>
    <t>Odstranění asfaltobetonové vozovky pl. nad 50 m2</t>
  </si>
  <si>
    <t>POL2_0</t>
  </si>
  <si>
    <t>132201213R00</t>
  </si>
  <si>
    <t>Hloubení rýh š.do 200 cm hor.3 do 10000 m3,STROJNĚ</t>
  </si>
  <si>
    <t>m3</t>
  </si>
  <si>
    <t>119000001RA0</t>
  </si>
  <si>
    <t>Dočasné zajištění potrubí ve výkopu</t>
  </si>
  <si>
    <t>m</t>
  </si>
  <si>
    <t>139601102R00</t>
  </si>
  <si>
    <t>Ruční výkop jam, rýh a šachet v hornině tř. 3</t>
  </si>
  <si>
    <t>161101101R00</t>
  </si>
  <si>
    <t>Svislé přemístění výkopku z hor.1-4 do 2,5 m</t>
  </si>
  <si>
    <t>161101102R00</t>
  </si>
  <si>
    <t>Svislé přemístění výkopku z hor.1-4 do 4,0 m</t>
  </si>
  <si>
    <t>167101102R00</t>
  </si>
  <si>
    <t>Nakládání výkopku z hor.1-4 v množství nad 100 m3</t>
  </si>
  <si>
    <t>162301102RT3</t>
  </si>
  <si>
    <t>Vodorovné přemístění výkopku z hor.1-4 do 1000 m, nosnost 12 t</t>
  </si>
  <si>
    <t>162300001VP</t>
  </si>
  <si>
    <t>Příplatek k  vodorovnému přesunu za každý další km</t>
  </si>
  <si>
    <t>t</t>
  </si>
  <si>
    <t>162000002VP</t>
  </si>
  <si>
    <t>Poplatek za skládku zeminy</t>
  </si>
  <si>
    <t>174101101R00</t>
  </si>
  <si>
    <t>Zásyp jam, rýh, šachet se zhutněním</t>
  </si>
  <si>
    <t>583419023R</t>
  </si>
  <si>
    <t>Kamenivo drcené frakce  32/63 B Moravskosl. kraj</t>
  </si>
  <si>
    <t>POL3_0</t>
  </si>
  <si>
    <t>100000002VP</t>
  </si>
  <si>
    <t>Zabezpečení stromů proti poškození</t>
  </si>
  <si>
    <t>ks</t>
  </si>
  <si>
    <t>151101102R00</t>
  </si>
  <si>
    <t>Pažení a rozepření stěn rýh - příložné - hl.do 4 m, zřízení</t>
  </si>
  <si>
    <t>151101112R00</t>
  </si>
  <si>
    <t>Odstranění pažení stěn rýh - příložné - hl. do 4 m</t>
  </si>
  <si>
    <t>451572111RK6</t>
  </si>
  <si>
    <t>Lože pod potrubí z kameniva těženého 0 - 4 mm, kraj Moravskoslezský</t>
  </si>
  <si>
    <t>175100020RA0</t>
  </si>
  <si>
    <t>Obsyp potrubí štěrkopískem</t>
  </si>
  <si>
    <t>871373121R00</t>
  </si>
  <si>
    <t>Montáž trub z plastu, gumový kroužek, DN 300</t>
  </si>
  <si>
    <t>28611135R</t>
  </si>
  <si>
    <t>Trubka PVC kanalizační Solidwall 315x10,8x6000 mm, plnostěnná, hladká, SN 12</t>
  </si>
  <si>
    <t>kus</t>
  </si>
  <si>
    <t>877363121R00</t>
  </si>
  <si>
    <t>Montáž tvarovek odboč. plast. gum. kroužek DN 250</t>
  </si>
  <si>
    <t>28651712.AR</t>
  </si>
  <si>
    <t>Odbočka kanalizační KGEA 250/ 160/45° PVC</t>
  </si>
  <si>
    <t>894411121R00</t>
  </si>
  <si>
    <t>Zřízení šachet z dílců, dno C25/30, potrubí DN 300</t>
  </si>
  <si>
    <t>59224366.AR</t>
  </si>
  <si>
    <t>Dno šachetní přímé TBZ-Q.1 100/60 V max. 40</t>
  </si>
  <si>
    <t>59224373.AR</t>
  </si>
  <si>
    <t>Těsnění elastom pro šach díly EMT - DN 1000</t>
  </si>
  <si>
    <t>894421112R00</t>
  </si>
  <si>
    <t>Osazení betonových dílců šachet do 1,4 t</t>
  </si>
  <si>
    <t>59224356.AR</t>
  </si>
  <si>
    <t>Skruž šachetní TBS-Q.1 100/25/12</t>
  </si>
  <si>
    <t>59224359.AR</t>
  </si>
  <si>
    <t>Skruž šachetní TBS-Q.1 100/50/12</t>
  </si>
  <si>
    <t>59224362.AR</t>
  </si>
  <si>
    <t>Skruž šachetní TBS-Q.1 100/100/12</t>
  </si>
  <si>
    <t>59224353.AR</t>
  </si>
  <si>
    <t>Konus šachetní TBR-Q.1 100-63/58/12 KPS</t>
  </si>
  <si>
    <t>894421111R00</t>
  </si>
  <si>
    <t>Osazení betonových dílců šachet do 0,5 t</t>
  </si>
  <si>
    <t>59224347.AR</t>
  </si>
  <si>
    <t>Prstenec vyrovnávací šachetní TBW-Q.1 63/6</t>
  </si>
  <si>
    <t>59224348.AR</t>
  </si>
  <si>
    <t>Prstenec vyrovnávací šachetní TBW-Q.1 63/8</t>
  </si>
  <si>
    <t>59224349.AR</t>
  </si>
  <si>
    <t>Prstenec vyrovnávací šachetní TBW-Q.1 63/10</t>
  </si>
  <si>
    <t>899104111R00</t>
  </si>
  <si>
    <t>Osazení poklopu s rámem nad 150 kg</t>
  </si>
  <si>
    <t>55340323R</t>
  </si>
  <si>
    <t>Poklop D 400 - BEGU bet. výplň, s odvětráním, vč rámu</t>
  </si>
  <si>
    <t>892581111R00</t>
  </si>
  <si>
    <t>Zkouška těsnosti kanalizace DN do 300, vodou</t>
  </si>
  <si>
    <t>892372111R00</t>
  </si>
  <si>
    <t>Zabezpečení konců vodovod. potrubí DN 300</t>
  </si>
  <si>
    <t>sada</t>
  </si>
  <si>
    <t>930000001VP</t>
  </si>
  <si>
    <t>zajištění dopravního značení dle zák.13/1997 Sb., , o pozemních komunikacích, ve znění pozdějších před</t>
  </si>
  <si>
    <t>soubor</t>
  </si>
  <si>
    <t>930000002VP</t>
  </si>
  <si>
    <t xml:space="preserve">zajištění vytyčení prostorové polohy stavby podle </t>
  </si>
  <si>
    <t>sobor</t>
  </si>
  <si>
    <t>930000003VP</t>
  </si>
  <si>
    <t>kontrolní geodetické zaměření k ověření výškových , kót a spádů kanalizace, zaměření šachtových den</t>
  </si>
  <si>
    <t>bm</t>
  </si>
  <si>
    <t>930000004VP</t>
  </si>
  <si>
    <t>geodetické zaměření skutečného provedení stavby  , v systému JTSK  a  B.p.v. (dle směrnice SmVak )</t>
  </si>
  <si>
    <t>930000005VP</t>
  </si>
  <si>
    <t>zpracování geometrických plánů o rozsahu věcného , břemene-služebnosti</t>
  </si>
  <si>
    <t>930000006VP</t>
  </si>
  <si>
    <t>dokumentace skutečného provedení stavby , 4 paré dokumentace</t>
  </si>
  <si>
    <t>930000007VP</t>
  </si>
  <si>
    <t xml:space="preserve">protokoly o provedených zkouškách hutnění zásypu , potrubí, zásypu kolem šachet  každých 50m </t>
  </si>
  <si>
    <t>930000009VP</t>
  </si>
  <si>
    <t>prohlídky stoky průmyslovou kamerou , včetně příslušných protokolů  v tištěné a digitáln</t>
  </si>
  <si>
    <t>930000010VP</t>
  </si>
  <si>
    <t xml:space="preserve">provedení pasportizace stávajících objektů, , oplocení, sjezdů  podél trasy kanalizace </t>
  </si>
  <si>
    <t>930000011VP</t>
  </si>
  <si>
    <t>fotodokumentace pozemků dotčených při realizaci , stavby</t>
  </si>
  <si>
    <t>930000012VP</t>
  </si>
  <si>
    <t>zřízení, provoz a likvidace zařízení staveniště, hygienické zařízení</t>
  </si>
  <si>
    <t>930000013VP</t>
  </si>
  <si>
    <t>snížení prašnosti častým čištěním vozovek  a , kropením</t>
  </si>
  <si>
    <t>hod</t>
  </si>
  <si>
    <t>979087212R00</t>
  </si>
  <si>
    <t>Nakládání suti na dopravní prostředky - komunikace</t>
  </si>
  <si>
    <t>979081111RT3</t>
  </si>
  <si>
    <t>Odvoz suti a vybour. hmot na skládku do 1 km, kontejnerem 7 t</t>
  </si>
  <si>
    <t>979000001VP</t>
  </si>
  <si>
    <t>Příplatek k vodorovnému přemístění za každý, další km</t>
  </si>
  <si>
    <t>979000002VP</t>
  </si>
  <si>
    <t>Poplatek za skládku suti</t>
  </si>
  <si>
    <t>998000001VP</t>
  </si>
  <si>
    <t>Přesun hmot, trubní vedení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</si>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</sst>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6" fillId="0" borderId="33" xfId="0" applyNumberFormat="1" applyFont="1" applyBorder="1" applyAlignment="1">
      <alignment vertical="top" shrinkToFit="1"/>
    </xf>
    <xf numFmtId="172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opLeftCell="B29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 t="s">
        <v>51</v>
      </c>
      <c r="J5" s="11"/>
    </row>
    <row r="6" spans="1:15" ht="15.75" customHeight="1" x14ac:dyDescent="0.2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 t="s">
        <v>52</v>
      </c>
      <c r="J6" s="11"/>
    </row>
    <row r="7" spans="1:15" ht="15.75" customHeight="1" x14ac:dyDescent="0.2">
      <c r="A7" s="4"/>
      <c r="B7" s="42"/>
      <c r="C7" s="123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SUMIF(F47:F53,A16,I47:I53)+SUMIF(F47:F53,"PSU",I47:I53)</f>
        <v>0</v>
      </c>
      <c r="J16" s="93"/>
    </row>
    <row r="17" spans="1:10" ht="23.25" customHeight="1" x14ac:dyDescent="0.2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SUMIF(F47:F53,A17,I47:I53)</f>
        <v>0</v>
      </c>
      <c r="J17" s="93"/>
    </row>
    <row r="18" spans="1:10" ht="23.25" customHeight="1" x14ac:dyDescent="0.2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SUMIF(F47:F53,A18,I47:I53)</f>
        <v>0</v>
      </c>
      <c r="J18" s="93"/>
    </row>
    <row r="19" spans="1:10" ht="23.25" customHeight="1" x14ac:dyDescent="0.2">
      <c r="A19" s="193" t="s">
        <v>72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SUMIF(F47:F53,A19,I47:I53)</f>
        <v>0</v>
      </c>
      <c r="J19" s="93"/>
    </row>
    <row r="20" spans="1:10" ht="23.25" customHeight="1" x14ac:dyDescent="0.2">
      <c r="A20" s="193" t="s">
        <v>73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SUMIF(F47:F53,A20,I47:I53)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44266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 t="s">
        <v>53</v>
      </c>
      <c r="C39" s="138" t="s">
        <v>46</v>
      </c>
      <c r="D39" s="139"/>
      <c r="E39" s="139"/>
      <c r="F39" s="147">
        <f>'Rozpočet Pol'!AC72</f>
        <v>0</v>
      </c>
      <c r="G39" s="148">
        <f>'Rozpočet Pol'!AD72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54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56</v>
      </c>
    </row>
    <row r="46" spans="1:10" ht="25.5" customHeight="1" x14ac:dyDescent="0.2">
      <c r="A46" s="162"/>
      <c r="B46" s="168" t="s">
        <v>16</v>
      </c>
      <c r="C46" s="168" t="s">
        <v>5</v>
      </c>
      <c r="D46" s="169"/>
      <c r="E46" s="169"/>
      <c r="F46" s="172" t="s">
        <v>57</v>
      </c>
      <c r="G46" s="172"/>
      <c r="H46" s="172"/>
      <c r="I46" s="173" t="s">
        <v>28</v>
      </c>
      <c r="J46" s="173"/>
    </row>
    <row r="47" spans="1:10" ht="25.5" customHeight="1" x14ac:dyDescent="0.2">
      <c r="A47" s="163"/>
      <c r="B47" s="174" t="s">
        <v>58</v>
      </c>
      <c r="C47" s="175" t="s">
        <v>59</v>
      </c>
      <c r="D47" s="176"/>
      <c r="E47" s="176"/>
      <c r="F47" s="180" t="s">
        <v>23</v>
      </c>
      <c r="G47" s="181"/>
      <c r="H47" s="181"/>
      <c r="I47" s="182">
        <f>'Rozpočet Pol'!G8</f>
        <v>0</v>
      </c>
      <c r="J47" s="182"/>
    </row>
    <row r="48" spans="1:10" ht="25.5" customHeight="1" x14ac:dyDescent="0.2">
      <c r="A48" s="163"/>
      <c r="B48" s="166" t="s">
        <v>60</v>
      </c>
      <c r="C48" s="165" t="s">
        <v>61</v>
      </c>
      <c r="D48" s="167"/>
      <c r="E48" s="167"/>
      <c r="F48" s="183" t="s">
        <v>23</v>
      </c>
      <c r="G48" s="184"/>
      <c r="H48" s="184"/>
      <c r="I48" s="185">
        <f>'Rozpočet Pol'!G24</f>
        <v>0</v>
      </c>
      <c r="J48" s="185"/>
    </row>
    <row r="49" spans="1:10" ht="25.5" customHeight="1" x14ac:dyDescent="0.2">
      <c r="A49" s="163"/>
      <c r="B49" s="166" t="s">
        <v>62</v>
      </c>
      <c r="C49" s="165" t="s">
        <v>63</v>
      </c>
      <c r="D49" s="167"/>
      <c r="E49" s="167"/>
      <c r="F49" s="183" t="s">
        <v>23</v>
      </c>
      <c r="G49" s="184"/>
      <c r="H49" s="184"/>
      <c r="I49" s="185">
        <f>'Rozpočet Pol'!G27</f>
        <v>0</v>
      </c>
      <c r="J49" s="185"/>
    </row>
    <row r="50" spans="1:10" ht="25.5" customHeight="1" x14ac:dyDescent="0.2">
      <c r="A50" s="163"/>
      <c r="B50" s="166" t="s">
        <v>64</v>
      </c>
      <c r="C50" s="165" t="s">
        <v>65</v>
      </c>
      <c r="D50" s="167"/>
      <c r="E50" s="167"/>
      <c r="F50" s="183" t="s">
        <v>23</v>
      </c>
      <c r="G50" s="184"/>
      <c r="H50" s="184"/>
      <c r="I50" s="185">
        <f>'Rozpočet Pol'!G30</f>
        <v>0</v>
      </c>
      <c r="J50" s="185"/>
    </row>
    <row r="51" spans="1:10" ht="25.5" customHeight="1" x14ac:dyDescent="0.2">
      <c r="A51" s="163"/>
      <c r="B51" s="166" t="s">
        <v>66</v>
      </c>
      <c r="C51" s="165" t="s">
        <v>67</v>
      </c>
      <c r="D51" s="167"/>
      <c r="E51" s="167"/>
      <c r="F51" s="183" t="s">
        <v>23</v>
      </c>
      <c r="G51" s="184"/>
      <c r="H51" s="184"/>
      <c r="I51" s="185">
        <f>'Rozpočet Pol'!G51</f>
        <v>0</v>
      </c>
      <c r="J51" s="185"/>
    </row>
    <row r="52" spans="1:10" ht="25.5" customHeight="1" x14ac:dyDescent="0.2">
      <c r="A52" s="163"/>
      <c r="B52" s="166" t="s">
        <v>68</v>
      </c>
      <c r="C52" s="165" t="s">
        <v>69</v>
      </c>
      <c r="D52" s="167"/>
      <c r="E52" s="167"/>
      <c r="F52" s="183" t="s">
        <v>23</v>
      </c>
      <c r="G52" s="184"/>
      <c r="H52" s="184"/>
      <c r="I52" s="185">
        <f>'Rozpočet Pol'!G64</f>
        <v>0</v>
      </c>
      <c r="J52" s="185"/>
    </row>
    <row r="53" spans="1:10" ht="25.5" customHeight="1" x14ac:dyDescent="0.2">
      <c r="A53" s="163"/>
      <c r="B53" s="177" t="s">
        <v>70</v>
      </c>
      <c r="C53" s="178" t="s">
        <v>71</v>
      </c>
      <c r="D53" s="179"/>
      <c r="E53" s="179"/>
      <c r="F53" s="186" t="s">
        <v>23</v>
      </c>
      <c r="G53" s="187"/>
      <c r="H53" s="187"/>
      <c r="I53" s="188">
        <f>'Rozpočet Pol'!G69</f>
        <v>0</v>
      </c>
      <c r="J53" s="188"/>
    </row>
    <row r="54" spans="1:10" ht="25.5" customHeight="1" x14ac:dyDescent="0.2">
      <c r="A54" s="164"/>
      <c r="B54" s="170" t="s">
        <v>1</v>
      </c>
      <c r="C54" s="170"/>
      <c r="D54" s="171"/>
      <c r="E54" s="171"/>
      <c r="F54" s="189"/>
      <c r="G54" s="190"/>
      <c r="H54" s="190"/>
      <c r="I54" s="191">
        <f>SUM(I47:I53)</f>
        <v>0</v>
      </c>
      <c r="J54" s="191"/>
    </row>
    <row r="55" spans="1:10" x14ac:dyDescent="0.2">
      <c r="F55" s="192"/>
      <c r="G55" s="130"/>
      <c r="H55" s="192"/>
      <c r="I55" s="130"/>
      <c r="J55" s="130"/>
    </row>
    <row r="56" spans="1:10" x14ac:dyDescent="0.2">
      <c r="F56" s="192"/>
      <c r="G56" s="130"/>
      <c r="H56" s="192"/>
      <c r="I56" s="130"/>
      <c r="J56" s="130"/>
    </row>
    <row r="57" spans="1:10" x14ac:dyDescent="0.2">
      <c r="F57" s="192"/>
      <c r="G57" s="130"/>
      <c r="H57" s="192"/>
      <c r="I57" s="130"/>
      <c r="J57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I52:J52"/>
    <mergeCell ref="C52:E52"/>
    <mergeCell ref="I53:J53"/>
    <mergeCell ref="C53:E53"/>
    <mergeCell ref="I54:J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82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5" t="s">
        <v>6</v>
      </c>
      <c r="B1" s="195"/>
      <c r="C1" s="195"/>
      <c r="D1" s="195"/>
      <c r="E1" s="195"/>
      <c r="F1" s="195"/>
      <c r="G1" s="195"/>
      <c r="AE1" t="s">
        <v>75</v>
      </c>
    </row>
    <row r="2" spans="1:60" ht="24.95" customHeight="1" x14ac:dyDescent="0.2">
      <c r="A2" s="202" t="s">
        <v>74</v>
      </c>
      <c r="B2" s="196"/>
      <c r="C2" s="197" t="s">
        <v>46</v>
      </c>
      <c r="D2" s="198"/>
      <c r="E2" s="198"/>
      <c r="F2" s="198"/>
      <c r="G2" s="204"/>
      <c r="AE2" t="s">
        <v>76</v>
      </c>
    </row>
    <row r="3" spans="1:60" ht="24.95" customHeight="1" x14ac:dyDescent="0.2">
      <c r="A3" s="203" t="s">
        <v>7</v>
      </c>
      <c r="B3" s="201"/>
      <c r="C3" s="199" t="s">
        <v>43</v>
      </c>
      <c r="D3" s="200"/>
      <c r="E3" s="200"/>
      <c r="F3" s="200"/>
      <c r="G3" s="205"/>
      <c r="AE3" t="s">
        <v>77</v>
      </c>
    </row>
    <row r="4" spans="1:60" ht="24.95" hidden="1" customHeight="1" x14ac:dyDescent="0.2">
      <c r="A4" s="203" t="s">
        <v>8</v>
      </c>
      <c r="B4" s="201"/>
      <c r="C4" s="199"/>
      <c r="D4" s="200"/>
      <c r="E4" s="200"/>
      <c r="F4" s="200"/>
      <c r="G4" s="205"/>
      <c r="AE4" t="s">
        <v>78</v>
      </c>
    </row>
    <row r="5" spans="1:60" hidden="1" x14ac:dyDescent="0.2">
      <c r="A5" s="206" t="s">
        <v>79</v>
      </c>
      <c r="B5" s="207"/>
      <c r="C5" s="208"/>
      <c r="D5" s="209"/>
      <c r="E5" s="209"/>
      <c r="F5" s="209"/>
      <c r="G5" s="210"/>
      <c r="AE5" t="s">
        <v>80</v>
      </c>
    </row>
    <row r="7" spans="1:60" ht="38.25" x14ac:dyDescent="0.2">
      <c r="A7" s="215" t="s">
        <v>81</v>
      </c>
      <c r="B7" s="216" t="s">
        <v>82</v>
      </c>
      <c r="C7" s="216" t="s">
        <v>83</v>
      </c>
      <c r="D7" s="215" t="s">
        <v>84</v>
      </c>
      <c r="E7" s="215" t="s">
        <v>85</v>
      </c>
      <c r="F7" s="211" t="s">
        <v>86</v>
      </c>
      <c r="G7" s="232" t="s">
        <v>28</v>
      </c>
      <c r="H7" s="233" t="s">
        <v>29</v>
      </c>
      <c r="I7" s="233" t="s">
        <v>87</v>
      </c>
      <c r="J7" s="233" t="s">
        <v>30</v>
      </c>
      <c r="K7" s="233" t="s">
        <v>88</v>
      </c>
      <c r="L7" s="233" t="s">
        <v>89</v>
      </c>
      <c r="M7" s="233" t="s">
        <v>90</v>
      </c>
      <c r="N7" s="233" t="s">
        <v>91</v>
      </c>
      <c r="O7" s="233" t="s">
        <v>92</v>
      </c>
      <c r="P7" s="233" t="s">
        <v>93</v>
      </c>
      <c r="Q7" s="233" t="s">
        <v>94</v>
      </c>
      <c r="R7" s="233" t="s">
        <v>95</v>
      </c>
      <c r="S7" s="233" t="s">
        <v>96</v>
      </c>
      <c r="T7" s="233" t="s">
        <v>97</v>
      </c>
      <c r="U7" s="218" t="s">
        <v>98</v>
      </c>
    </row>
    <row r="8" spans="1:60" x14ac:dyDescent="0.2">
      <c r="A8" s="234" t="s">
        <v>99</v>
      </c>
      <c r="B8" s="235" t="s">
        <v>58</v>
      </c>
      <c r="C8" s="236" t="s">
        <v>59</v>
      </c>
      <c r="D8" s="237"/>
      <c r="E8" s="238"/>
      <c r="F8" s="239"/>
      <c r="G8" s="239">
        <f>SUMIF(AE9:AE23,"&lt;&gt;NOR",G9:G23)</f>
        <v>0</v>
      </c>
      <c r="H8" s="239"/>
      <c r="I8" s="239">
        <f>SUM(I9:I23)</f>
        <v>0</v>
      </c>
      <c r="J8" s="239"/>
      <c r="K8" s="239">
        <f>SUM(K9:K23)</f>
        <v>0</v>
      </c>
      <c r="L8" s="239"/>
      <c r="M8" s="239">
        <f>SUM(M9:M23)</f>
        <v>0</v>
      </c>
      <c r="N8" s="217"/>
      <c r="O8" s="217">
        <f>SUM(O9:O23)</f>
        <v>526.31378000000007</v>
      </c>
      <c r="P8" s="217"/>
      <c r="Q8" s="217">
        <f>SUM(Q9:Q23)</f>
        <v>235.73693</v>
      </c>
      <c r="R8" s="217"/>
      <c r="S8" s="217"/>
      <c r="T8" s="234"/>
      <c r="U8" s="217">
        <f>SUM(U9:U23)</f>
        <v>551.63</v>
      </c>
      <c r="AE8" t="s">
        <v>100</v>
      </c>
    </row>
    <row r="9" spans="1:60" outlineLevel="1" x14ac:dyDescent="0.2">
      <c r="A9" s="213">
        <v>1</v>
      </c>
      <c r="B9" s="219" t="s">
        <v>101</v>
      </c>
      <c r="C9" s="262" t="s">
        <v>102</v>
      </c>
      <c r="D9" s="221" t="s">
        <v>103</v>
      </c>
      <c r="E9" s="227">
        <v>143</v>
      </c>
      <c r="F9" s="229"/>
      <c r="G9" s="230">
        <f>ROUND(E9*F9,2)</f>
        <v>0</v>
      </c>
      <c r="H9" s="229"/>
      <c r="I9" s="230">
        <f>ROUND(E9*H9,2)</f>
        <v>0</v>
      </c>
      <c r="J9" s="229"/>
      <c r="K9" s="230">
        <f>ROUND(E9*J9,2)</f>
        <v>0</v>
      </c>
      <c r="L9" s="230">
        <v>0</v>
      </c>
      <c r="M9" s="230">
        <f>G9*(1+L9/100)</f>
        <v>0</v>
      </c>
      <c r="N9" s="222">
        <v>0</v>
      </c>
      <c r="O9" s="222">
        <f>ROUND(E9*N9,5)</f>
        <v>0</v>
      </c>
      <c r="P9" s="222">
        <v>8.7999999999999995E-2</v>
      </c>
      <c r="Q9" s="222">
        <f>ROUND(E9*P9,5)</f>
        <v>12.584</v>
      </c>
      <c r="R9" s="222"/>
      <c r="S9" s="222"/>
      <c r="T9" s="223">
        <v>7.1999999999999995E-2</v>
      </c>
      <c r="U9" s="222">
        <f>ROUND(E9*T9,2)</f>
        <v>10.3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104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3">
        <v>2</v>
      </c>
      <c r="B10" s="219" t="s">
        <v>105</v>
      </c>
      <c r="C10" s="262" t="s">
        <v>106</v>
      </c>
      <c r="D10" s="221" t="s">
        <v>103</v>
      </c>
      <c r="E10" s="227">
        <v>143</v>
      </c>
      <c r="F10" s="229"/>
      <c r="G10" s="230">
        <f>ROUND(E10*F10,2)</f>
        <v>0</v>
      </c>
      <c r="H10" s="229"/>
      <c r="I10" s="230">
        <f>ROUND(E10*H10,2)</f>
        <v>0</v>
      </c>
      <c r="J10" s="229"/>
      <c r="K10" s="230">
        <f>ROUND(E10*J10,2)</f>
        <v>0</v>
      </c>
      <c r="L10" s="230">
        <v>0</v>
      </c>
      <c r="M10" s="230">
        <f>G10*(1+L10/100)</f>
        <v>0</v>
      </c>
      <c r="N10" s="222">
        <v>0</v>
      </c>
      <c r="O10" s="222">
        <f>ROUND(E10*N10,5)</f>
        <v>0</v>
      </c>
      <c r="P10" s="222">
        <v>0.66</v>
      </c>
      <c r="Q10" s="222">
        <f>ROUND(E10*P10,5)</f>
        <v>94.38</v>
      </c>
      <c r="R10" s="222"/>
      <c r="S10" s="222"/>
      <c r="T10" s="223">
        <v>7.8E-2</v>
      </c>
      <c r="U10" s="222">
        <f>ROUND(E10*T10,2)</f>
        <v>11.15</v>
      </c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104</v>
      </c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3">
        <v>3</v>
      </c>
      <c r="B11" s="219" t="s">
        <v>107</v>
      </c>
      <c r="C11" s="262" t="s">
        <v>108</v>
      </c>
      <c r="D11" s="221" t="s">
        <v>103</v>
      </c>
      <c r="E11" s="227">
        <v>143</v>
      </c>
      <c r="F11" s="229"/>
      <c r="G11" s="230">
        <f>ROUND(E11*F11,2)</f>
        <v>0</v>
      </c>
      <c r="H11" s="229"/>
      <c r="I11" s="230">
        <f>ROUND(E11*H11,2)</f>
        <v>0</v>
      </c>
      <c r="J11" s="229"/>
      <c r="K11" s="230">
        <f>ROUND(E11*J11,2)</f>
        <v>0</v>
      </c>
      <c r="L11" s="230">
        <v>0</v>
      </c>
      <c r="M11" s="230">
        <f>G11*(1+L11/100)</f>
        <v>0</v>
      </c>
      <c r="N11" s="222">
        <v>0</v>
      </c>
      <c r="O11" s="222">
        <f>ROUND(E11*N11,5)</f>
        <v>0</v>
      </c>
      <c r="P11" s="222">
        <v>0.90051000000000003</v>
      </c>
      <c r="Q11" s="222">
        <f>ROUND(E11*P11,5)</f>
        <v>128.77293</v>
      </c>
      <c r="R11" s="222"/>
      <c r="S11" s="222"/>
      <c r="T11" s="223">
        <v>0.27584999999999998</v>
      </c>
      <c r="U11" s="222">
        <f>ROUND(E11*T11,2)</f>
        <v>39.450000000000003</v>
      </c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109</v>
      </c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ht="22.5" outlineLevel="1" x14ac:dyDescent="0.2">
      <c r="A12" s="213">
        <v>4</v>
      </c>
      <c r="B12" s="219" t="s">
        <v>110</v>
      </c>
      <c r="C12" s="262" t="s">
        <v>111</v>
      </c>
      <c r="D12" s="221" t="s">
        <v>112</v>
      </c>
      <c r="E12" s="227">
        <v>453.5</v>
      </c>
      <c r="F12" s="229"/>
      <c r="G12" s="230">
        <f>ROUND(E12*F12,2)</f>
        <v>0</v>
      </c>
      <c r="H12" s="229"/>
      <c r="I12" s="230">
        <f>ROUND(E12*H12,2)</f>
        <v>0</v>
      </c>
      <c r="J12" s="229"/>
      <c r="K12" s="230">
        <f>ROUND(E12*J12,2)</f>
        <v>0</v>
      </c>
      <c r="L12" s="230">
        <v>0</v>
      </c>
      <c r="M12" s="230">
        <f>G12*(1+L12/100)</f>
        <v>0</v>
      </c>
      <c r="N12" s="222">
        <v>0</v>
      </c>
      <c r="O12" s="222">
        <f>ROUND(E12*N12,5)</f>
        <v>0</v>
      </c>
      <c r="P12" s="222">
        <v>0</v>
      </c>
      <c r="Q12" s="222">
        <f>ROUND(E12*P12,5)</f>
        <v>0</v>
      </c>
      <c r="R12" s="222"/>
      <c r="S12" s="222"/>
      <c r="T12" s="223">
        <v>0.12</v>
      </c>
      <c r="U12" s="222">
        <f>ROUND(E12*T12,2)</f>
        <v>54.42</v>
      </c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104</v>
      </c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13">
        <v>5</v>
      </c>
      <c r="B13" s="219" t="s">
        <v>113</v>
      </c>
      <c r="C13" s="262" t="s">
        <v>114</v>
      </c>
      <c r="D13" s="221" t="s">
        <v>115</v>
      </c>
      <c r="E13" s="227">
        <v>8</v>
      </c>
      <c r="F13" s="229"/>
      <c r="G13" s="230">
        <f>ROUND(E13*F13,2)</f>
        <v>0</v>
      </c>
      <c r="H13" s="229"/>
      <c r="I13" s="230">
        <f>ROUND(E13*H13,2)</f>
        <v>0</v>
      </c>
      <c r="J13" s="229"/>
      <c r="K13" s="230">
        <f>ROUND(E13*J13,2)</f>
        <v>0</v>
      </c>
      <c r="L13" s="230">
        <v>0</v>
      </c>
      <c r="M13" s="230">
        <f>G13*(1+L13/100)</f>
        <v>0</v>
      </c>
      <c r="N13" s="222">
        <v>8.6899999999999998E-3</v>
      </c>
      <c r="O13" s="222">
        <f>ROUND(E13*N13,5)</f>
        <v>6.9519999999999998E-2</v>
      </c>
      <c r="P13" s="222">
        <v>0</v>
      </c>
      <c r="Q13" s="222">
        <f>ROUND(E13*P13,5)</f>
        <v>0</v>
      </c>
      <c r="R13" s="222"/>
      <c r="S13" s="222"/>
      <c r="T13" s="223">
        <v>3.7989999999999999</v>
      </c>
      <c r="U13" s="222">
        <f>ROUND(E13*T13,2)</f>
        <v>30.39</v>
      </c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109</v>
      </c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3">
        <v>6</v>
      </c>
      <c r="B14" s="219" t="s">
        <v>116</v>
      </c>
      <c r="C14" s="262" t="s">
        <v>117</v>
      </c>
      <c r="D14" s="221" t="s">
        <v>112</v>
      </c>
      <c r="E14" s="227">
        <v>22</v>
      </c>
      <c r="F14" s="229"/>
      <c r="G14" s="230">
        <f>ROUND(E14*F14,2)</f>
        <v>0</v>
      </c>
      <c r="H14" s="229"/>
      <c r="I14" s="230">
        <f>ROUND(E14*H14,2)</f>
        <v>0</v>
      </c>
      <c r="J14" s="229"/>
      <c r="K14" s="230">
        <f>ROUND(E14*J14,2)</f>
        <v>0</v>
      </c>
      <c r="L14" s="230">
        <v>0</v>
      </c>
      <c r="M14" s="230">
        <f>G14*(1+L14/100)</f>
        <v>0</v>
      </c>
      <c r="N14" s="222">
        <v>0</v>
      </c>
      <c r="O14" s="222">
        <f>ROUND(E14*N14,5)</f>
        <v>0</v>
      </c>
      <c r="P14" s="222">
        <v>0</v>
      </c>
      <c r="Q14" s="222">
        <f>ROUND(E14*P14,5)</f>
        <v>0</v>
      </c>
      <c r="R14" s="222"/>
      <c r="S14" s="222"/>
      <c r="T14" s="223">
        <v>3.5329999999999999</v>
      </c>
      <c r="U14" s="222">
        <f>ROUND(E14*T14,2)</f>
        <v>77.73</v>
      </c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104</v>
      </c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13">
        <v>7</v>
      </c>
      <c r="B15" s="219" t="s">
        <v>118</v>
      </c>
      <c r="C15" s="262" t="s">
        <v>119</v>
      </c>
      <c r="D15" s="221" t="s">
        <v>112</v>
      </c>
      <c r="E15" s="227">
        <v>42.5</v>
      </c>
      <c r="F15" s="229"/>
      <c r="G15" s="230">
        <f>ROUND(E15*F15,2)</f>
        <v>0</v>
      </c>
      <c r="H15" s="229"/>
      <c r="I15" s="230">
        <f>ROUND(E15*H15,2)</f>
        <v>0</v>
      </c>
      <c r="J15" s="229"/>
      <c r="K15" s="230">
        <f>ROUND(E15*J15,2)</f>
        <v>0</v>
      </c>
      <c r="L15" s="230">
        <v>0</v>
      </c>
      <c r="M15" s="230">
        <f>G15*(1+L15/100)</f>
        <v>0</v>
      </c>
      <c r="N15" s="222">
        <v>0</v>
      </c>
      <c r="O15" s="222">
        <f>ROUND(E15*N15,5)</f>
        <v>0</v>
      </c>
      <c r="P15" s="222">
        <v>0</v>
      </c>
      <c r="Q15" s="222">
        <f>ROUND(E15*P15,5)</f>
        <v>0</v>
      </c>
      <c r="R15" s="222"/>
      <c r="S15" s="222"/>
      <c r="T15" s="223">
        <v>0.34499999999999997</v>
      </c>
      <c r="U15" s="222">
        <f>ROUND(E15*T15,2)</f>
        <v>14.66</v>
      </c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104</v>
      </c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13">
        <v>8</v>
      </c>
      <c r="B16" s="219" t="s">
        <v>120</v>
      </c>
      <c r="C16" s="262" t="s">
        <v>121</v>
      </c>
      <c r="D16" s="221" t="s">
        <v>112</v>
      </c>
      <c r="E16" s="227">
        <v>411</v>
      </c>
      <c r="F16" s="229"/>
      <c r="G16" s="230">
        <f>ROUND(E16*F16,2)</f>
        <v>0</v>
      </c>
      <c r="H16" s="229"/>
      <c r="I16" s="230">
        <f>ROUND(E16*H16,2)</f>
        <v>0</v>
      </c>
      <c r="J16" s="229"/>
      <c r="K16" s="230">
        <f>ROUND(E16*J16,2)</f>
        <v>0</v>
      </c>
      <c r="L16" s="230">
        <v>0</v>
      </c>
      <c r="M16" s="230">
        <f>G16*(1+L16/100)</f>
        <v>0</v>
      </c>
      <c r="N16" s="222">
        <v>0</v>
      </c>
      <c r="O16" s="222">
        <f>ROUND(E16*N16,5)</f>
        <v>0</v>
      </c>
      <c r="P16" s="222">
        <v>0</v>
      </c>
      <c r="Q16" s="222">
        <f>ROUND(E16*P16,5)</f>
        <v>0</v>
      </c>
      <c r="R16" s="222"/>
      <c r="S16" s="222"/>
      <c r="T16" s="223">
        <v>0.51900000000000002</v>
      </c>
      <c r="U16" s="222">
        <f>ROUND(E16*T16,2)</f>
        <v>213.31</v>
      </c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104</v>
      </c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3">
        <v>9</v>
      </c>
      <c r="B17" s="219" t="s">
        <v>122</v>
      </c>
      <c r="C17" s="262" t="s">
        <v>123</v>
      </c>
      <c r="D17" s="221" t="s">
        <v>112</v>
      </c>
      <c r="E17" s="227">
        <v>453.5</v>
      </c>
      <c r="F17" s="229"/>
      <c r="G17" s="230">
        <f>ROUND(E17*F17,2)</f>
        <v>0</v>
      </c>
      <c r="H17" s="229"/>
      <c r="I17" s="230">
        <f>ROUND(E17*H17,2)</f>
        <v>0</v>
      </c>
      <c r="J17" s="229"/>
      <c r="K17" s="230">
        <f>ROUND(E17*J17,2)</f>
        <v>0</v>
      </c>
      <c r="L17" s="230">
        <v>0</v>
      </c>
      <c r="M17" s="230">
        <f>G17*(1+L17/100)</f>
        <v>0</v>
      </c>
      <c r="N17" s="222">
        <v>0</v>
      </c>
      <c r="O17" s="222">
        <f>ROUND(E17*N17,5)</f>
        <v>0</v>
      </c>
      <c r="P17" s="222">
        <v>0</v>
      </c>
      <c r="Q17" s="222">
        <f>ROUND(E17*P17,5)</f>
        <v>0</v>
      </c>
      <c r="R17" s="222"/>
      <c r="S17" s="222"/>
      <c r="T17" s="223">
        <v>5.2999999999999999E-2</v>
      </c>
      <c r="U17" s="222">
        <f>ROUND(E17*T17,2)</f>
        <v>24.04</v>
      </c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104</v>
      </c>
      <c r="AF17" s="212"/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ht="22.5" outlineLevel="1" x14ac:dyDescent="0.2">
      <c r="A18" s="213">
        <v>10</v>
      </c>
      <c r="B18" s="219" t="s">
        <v>124</v>
      </c>
      <c r="C18" s="262" t="s">
        <v>125</v>
      </c>
      <c r="D18" s="221" t="s">
        <v>112</v>
      </c>
      <c r="E18" s="227">
        <v>453.5</v>
      </c>
      <c r="F18" s="229"/>
      <c r="G18" s="230">
        <f>ROUND(E18*F18,2)</f>
        <v>0</v>
      </c>
      <c r="H18" s="229"/>
      <c r="I18" s="230">
        <f>ROUND(E18*H18,2)</f>
        <v>0</v>
      </c>
      <c r="J18" s="229"/>
      <c r="K18" s="230">
        <f>ROUND(E18*J18,2)</f>
        <v>0</v>
      </c>
      <c r="L18" s="230">
        <v>0</v>
      </c>
      <c r="M18" s="230">
        <f>G18*(1+L18/100)</f>
        <v>0</v>
      </c>
      <c r="N18" s="222">
        <v>0</v>
      </c>
      <c r="O18" s="222">
        <f>ROUND(E18*N18,5)</f>
        <v>0</v>
      </c>
      <c r="P18" s="222">
        <v>0</v>
      </c>
      <c r="Q18" s="222">
        <f>ROUND(E18*P18,5)</f>
        <v>0</v>
      </c>
      <c r="R18" s="222"/>
      <c r="S18" s="222"/>
      <c r="T18" s="223">
        <v>5.1999999999999998E-3</v>
      </c>
      <c r="U18" s="222">
        <f>ROUND(E18*T18,2)</f>
        <v>2.36</v>
      </c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104</v>
      </c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3">
        <v>11</v>
      </c>
      <c r="B19" s="219" t="s">
        <v>126</v>
      </c>
      <c r="C19" s="262" t="s">
        <v>127</v>
      </c>
      <c r="D19" s="221" t="s">
        <v>128</v>
      </c>
      <c r="E19" s="227">
        <v>8616.5</v>
      </c>
      <c r="F19" s="229"/>
      <c r="G19" s="230">
        <f>ROUND(E19*F19,2)</f>
        <v>0</v>
      </c>
      <c r="H19" s="229"/>
      <c r="I19" s="230">
        <f>ROUND(E19*H19,2)</f>
        <v>0</v>
      </c>
      <c r="J19" s="229"/>
      <c r="K19" s="230">
        <f>ROUND(E19*J19,2)</f>
        <v>0</v>
      </c>
      <c r="L19" s="230">
        <v>0</v>
      </c>
      <c r="M19" s="230">
        <f>G19*(1+L19/100)</f>
        <v>0</v>
      </c>
      <c r="N19" s="222">
        <v>0</v>
      </c>
      <c r="O19" s="222">
        <f>ROUND(E19*N19,5)</f>
        <v>0</v>
      </c>
      <c r="P19" s="222">
        <v>0</v>
      </c>
      <c r="Q19" s="222">
        <f>ROUND(E19*P19,5)</f>
        <v>0</v>
      </c>
      <c r="R19" s="222"/>
      <c r="S19" s="222"/>
      <c r="T19" s="223">
        <v>0</v>
      </c>
      <c r="U19" s="222">
        <f>ROUND(E19*T19,2)</f>
        <v>0</v>
      </c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104</v>
      </c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13">
        <v>12</v>
      </c>
      <c r="B20" s="219" t="s">
        <v>129</v>
      </c>
      <c r="C20" s="262" t="s">
        <v>130</v>
      </c>
      <c r="D20" s="221" t="s">
        <v>128</v>
      </c>
      <c r="E20" s="227">
        <v>453.5</v>
      </c>
      <c r="F20" s="229"/>
      <c r="G20" s="230">
        <f>ROUND(E20*F20,2)</f>
        <v>0</v>
      </c>
      <c r="H20" s="229"/>
      <c r="I20" s="230">
        <f>ROUND(E20*H20,2)</f>
        <v>0</v>
      </c>
      <c r="J20" s="229"/>
      <c r="K20" s="230">
        <f>ROUND(E20*J20,2)</f>
        <v>0</v>
      </c>
      <c r="L20" s="230">
        <v>0</v>
      </c>
      <c r="M20" s="230">
        <f>G20*(1+L20/100)</f>
        <v>0</v>
      </c>
      <c r="N20" s="222">
        <v>0</v>
      </c>
      <c r="O20" s="222">
        <f>ROUND(E20*N20,5)</f>
        <v>0</v>
      </c>
      <c r="P20" s="222">
        <v>0</v>
      </c>
      <c r="Q20" s="222">
        <f>ROUND(E20*P20,5)</f>
        <v>0</v>
      </c>
      <c r="R20" s="222"/>
      <c r="S20" s="222"/>
      <c r="T20" s="223">
        <v>0</v>
      </c>
      <c r="U20" s="222">
        <f>ROUND(E20*T20,2)</f>
        <v>0</v>
      </c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104</v>
      </c>
      <c r="AF20" s="212"/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13">
        <v>13</v>
      </c>
      <c r="B21" s="219" t="s">
        <v>131</v>
      </c>
      <c r="C21" s="262" t="s">
        <v>132</v>
      </c>
      <c r="D21" s="221" t="s">
        <v>112</v>
      </c>
      <c r="E21" s="227">
        <v>365.44740000000002</v>
      </c>
      <c r="F21" s="229"/>
      <c r="G21" s="230">
        <f>ROUND(E21*F21,2)</f>
        <v>0</v>
      </c>
      <c r="H21" s="229"/>
      <c r="I21" s="230">
        <f>ROUND(E21*H21,2)</f>
        <v>0</v>
      </c>
      <c r="J21" s="229"/>
      <c r="K21" s="230">
        <f>ROUND(E21*J21,2)</f>
        <v>0</v>
      </c>
      <c r="L21" s="230">
        <v>0</v>
      </c>
      <c r="M21" s="230">
        <f>G21*(1+L21/100)</f>
        <v>0</v>
      </c>
      <c r="N21" s="222">
        <v>0</v>
      </c>
      <c r="O21" s="222">
        <f>ROUND(E21*N21,5)</f>
        <v>0</v>
      </c>
      <c r="P21" s="222">
        <v>0</v>
      </c>
      <c r="Q21" s="222">
        <f>ROUND(E21*P21,5)</f>
        <v>0</v>
      </c>
      <c r="R21" s="222"/>
      <c r="S21" s="222"/>
      <c r="T21" s="223">
        <v>0.20200000000000001</v>
      </c>
      <c r="U21" s="222">
        <f>ROUND(E21*T21,2)</f>
        <v>73.819999999999993</v>
      </c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104</v>
      </c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13">
        <v>14</v>
      </c>
      <c r="B22" s="219" t="s">
        <v>133</v>
      </c>
      <c r="C22" s="262" t="s">
        <v>134</v>
      </c>
      <c r="D22" s="221" t="s">
        <v>128</v>
      </c>
      <c r="E22" s="227">
        <v>526.24425599999995</v>
      </c>
      <c r="F22" s="229"/>
      <c r="G22" s="230">
        <f>ROUND(E22*F22,2)</f>
        <v>0</v>
      </c>
      <c r="H22" s="229"/>
      <c r="I22" s="230">
        <f>ROUND(E22*H22,2)</f>
        <v>0</v>
      </c>
      <c r="J22" s="229"/>
      <c r="K22" s="230">
        <f>ROUND(E22*J22,2)</f>
        <v>0</v>
      </c>
      <c r="L22" s="230">
        <v>0</v>
      </c>
      <c r="M22" s="230">
        <f>G22*(1+L22/100)</f>
        <v>0</v>
      </c>
      <c r="N22" s="222">
        <v>1</v>
      </c>
      <c r="O22" s="222">
        <f>ROUND(E22*N22,5)</f>
        <v>526.24426000000005</v>
      </c>
      <c r="P22" s="222">
        <v>0</v>
      </c>
      <c r="Q22" s="222">
        <f>ROUND(E22*P22,5)</f>
        <v>0</v>
      </c>
      <c r="R22" s="222"/>
      <c r="S22" s="222"/>
      <c r="T22" s="223">
        <v>0</v>
      </c>
      <c r="U22" s="222">
        <f>ROUND(E22*T22,2)</f>
        <v>0</v>
      </c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135</v>
      </c>
      <c r="AF22" s="212"/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13">
        <v>15</v>
      </c>
      <c r="B23" s="219" t="s">
        <v>136</v>
      </c>
      <c r="C23" s="262" t="s">
        <v>137</v>
      </c>
      <c r="D23" s="221" t="s">
        <v>138</v>
      </c>
      <c r="E23" s="227">
        <v>8</v>
      </c>
      <c r="F23" s="229"/>
      <c r="G23" s="230">
        <f>ROUND(E23*F23,2)</f>
        <v>0</v>
      </c>
      <c r="H23" s="229"/>
      <c r="I23" s="230">
        <f>ROUND(E23*H23,2)</f>
        <v>0</v>
      </c>
      <c r="J23" s="229"/>
      <c r="K23" s="230">
        <f>ROUND(E23*J23,2)</f>
        <v>0</v>
      </c>
      <c r="L23" s="230">
        <v>0</v>
      </c>
      <c r="M23" s="230">
        <f>G23*(1+L23/100)</f>
        <v>0</v>
      </c>
      <c r="N23" s="222">
        <v>0</v>
      </c>
      <c r="O23" s="222">
        <f>ROUND(E23*N23,5)</f>
        <v>0</v>
      </c>
      <c r="P23" s="222">
        <v>0</v>
      </c>
      <c r="Q23" s="222">
        <f>ROUND(E23*P23,5)</f>
        <v>0</v>
      </c>
      <c r="R23" s="222"/>
      <c r="S23" s="222"/>
      <c r="T23" s="223">
        <v>0</v>
      </c>
      <c r="U23" s="222">
        <f>ROUND(E23*T23,2)</f>
        <v>0</v>
      </c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104</v>
      </c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x14ac:dyDescent="0.2">
      <c r="A24" s="214" t="s">
        <v>99</v>
      </c>
      <c r="B24" s="220" t="s">
        <v>60</v>
      </c>
      <c r="C24" s="263" t="s">
        <v>61</v>
      </c>
      <c r="D24" s="224"/>
      <c r="E24" s="228"/>
      <c r="F24" s="231"/>
      <c r="G24" s="231">
        <f>SUMIF(AE25:AE26,"&lt;&gt;NOR",G25:G26)</f>
        <v>0</v>
      </c>
      <c r="H24" s="231"/>
      <c r="I24" s="231">
        <f>SUM(I25:I26)</f>
        <v>0</v>
      </c>
      <c r="J24" s="231"/>
      <c r="K24" s="231">
        <f>SUM(K25:K26)</f>
        <v>0</v>
      </c>
      <c r="L24" s="231"/>
      <c r="M24" s="231">
        <f>SUM(M25:M26)</f>
        <v>0</v>
      </c>
      <c r="N24" s="225"/>
      <c r="O24" s="225">
        <f>SUM(O25:O26)</f>
        <v>0.61119999999999997</v>
      </c>
      <c r="P24" s="225"/>
      <c r="Q24" s="225">
        <f>SUM(Q25:Q26)</f>
        <v>0</v>
      </c>
      <c r="R24" s="225"/>
      <c r="S24" s="225"/>
      <c r="T24" s="226"/>
      <c r="U24" s="225">
        <f>SUM(U25:U26)</f>
        <v>572.83000000000004</v>
      </c>
      <c r="AE24" t="s">
        <v>100</v>
      </c>
    </row>
    <row r="25" spans="1:60" ht="22.5" outlineLevel="1" x14ac:dyDescent="0.2">
      <c r="A25" s="213">
        <v>16</v>
      </c>
      <c r="B25" s="219" t="s">
        <v>139</v>
      </c>
      <c r="C25" s="262" t="s">
        <v>140</v>
      </c>
      <c r="D25" s="221" t="s">
        <v>103</v>
      </c>
      <c r="E25" s="227">
        <v>710.7</v>
      </c>
      <c r="F25" s="229"/>
      <c r="G25" s="230">
        <f>ROUND(E25*F25,2)</f>
        <v>0</v>
      </c>
      <c r="H25" s="229"/>
      <c r="I25" s="230">
        <f>ROUND(E25*H25,2)</f>
        <v>0</v>
      </c>
      <c r="J25" s="229"/>
      <c r="K25" s="230">
        <f>ROUND(E25*J25,2)</f>
        <v>0</v>
      </c>
      <c r="L25" s="230">
        <v>0</v>
      </c>
      <c r="M25" s="230">
        <f>G25*(1+L25/100)</f>
        <v>0</v>
      </c>
      <c r="N25" s="222">
        <v>8.5999999999999998E-4</v>
      </c>
      <c r="O25" s="222">
        <f>ROUND(E25*N25,5)</f>
        <v>0.61119999999999997</v>
      </c>
      <c r="P25" s="222">
        <v>0</v>
      </c>
      <c r="Q25" s="222">
        <f>ROUND(E25*P25,5)</f>
        <v>0</v>
      </c>
      <c r="R25" s="222"/>
      <c r="S25" s="222"/>
      <c r="T25" s="223">
        <v>0.47899999999999998</v>
      </c>
      <c r="U25" s="222">
        <f>ROUND(E25*T25,2)</f>
        <v>340.43</v>
      </c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104</v>
      </c>
      <c r="AF25" s="212"/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13">
        <v>17</v>
      </c>
      <c r="B26" s="219" t="s">
        <v>141</v>
      </c>
      <c r="C26" s="262" t="s">
        <v>142</v>
      </c>
      <c r="D26" s="221" t="s">
        <v>103</v>
      </c>
      <c r="E26" s="227">
        <v>710.7</v>
      </c>
      <c r="F26" s="229"/>
      <c r="G26" s="230">
        <f>ROUND(E26*F26,2)</f>
        <v>0</v>
      </c>
      <c r="H26" s="229"/>
      <c r="I26" s="230">
        <f>ROUND(E26*H26,2)</f>
        <v>0</v>
      </c>
      <c r="J26" s="229"/>
      <c r="K26" s="230">
        <f>ROUND(E26*J26,2)</f>
        <v>0</v>
      </c>
      <c r="L26" s="230">
        <v>0</v>
      </c>
      <c r="M26" s="230">
        <f>G26*(1+L26/100)</f>
        <v>0</v>
      </c>
      <c r="N26" s="222">
        <v>0</v>
      </c>
      <c r="O26" s="222">
        <f>ROUND(E26*N26,5)</f>
        <v>0</v>
      </c>
      <c r="P26" s="222">
        <v>0</v>
      </c>
      <c r="Q26" s="222">
        <f>ROUND(E26*P26,5)</f>
        <v>0</v>
      </c>
      <c r="R26" s="222"/>
      <c r="S26" s="222"/>
      <c r="T26" s="223">
        <v>0.32700000000000001</v>
      </c>
      <c r="U26" s="222">
        <f>ROUND(E26*T26,2)</f>
        <v>232.4</v>
      </c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104</v>
      </c>
      <c r="AF26" s="212"/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x14ac:dyDescent="0.2">
      <c r="A27" s="214" t="s">
        <v>99</v>
      </c>
      <c r="B27" s="220" t="s">
        <v>62</v>
      </c>
      <c r="C27" s="263" t="s">
        <v>63</v>
      </c>
      <c r="D27" s="224"/>
      <c r="E27" s="228"/>
      <c r="F27" s="231"/>
      <c r="G27" s="231">
        <f>SUMIF(AE28:AE29,"&lt;&gt;NOR",G28:G29)</f>
        <v>0</v>
      </c>
      <c r="H27" s="231"/>
      <c r="I27" s="231">
        <f>SUM(I28:I29)</f>
        <v>0</v>
      </c>
      <c r="J27" s="231"/>
      <c r="K27" s="231">
        <f>SUM(K28:K29)</f>
        <v>0</v>
      </c>
      <c r="L27" s="231"/>
      <c r="M27" s="231">
        <f>SUM(M28:M29)</f>
        <v>0</v>
      </c>
      <c r="N27" s="225"/>
      <c r="O27" s="225">
        <f>SUM(O28:O29)</f>
        <v>150.18056999999999</v>
      </c>
      <c r="P27" s="225"/>
      <c r="Q27" s="225">
        <f>SUM(Q28:Q29)</f>
        <v>0</v>
      </c>
      <c r="R27" s="225"/>
      <c r="S27" s="225"/>
      <c r="T27" s="226"/>
      <c r="U27" s="225">
        <f>SUM(U28:U29)</f>
        <v>142.08000000000001</v>
      </c>
      <c r="AE27" t="s">
        <v>100</v>
      </c>
    </row>
    <row r="28" spans="1:60" ht="22.5" outlineLevel="1" x14ac:dyDescent="0.2">
      <c r="A28" s="213">
        <v>18</v>
      </c>
      <c r="B28" s="219" t="s">
        <v>143</v>
      </c>
      <c r="C28" s="262" t="s">
        <v>144</v>
      </c>
      <c r="D28" s="221" t="s">
        <v>112</v>
      </c>
      <c r="E28" s="227">
        <v>14.19</v>
      </c>
      <c r="F28" s="229"/>
      <c r="G28" s="230">
        <f>ROUND(E28*F28,2)</f>
        <v>0</v>
      </c>
      <c r="H28" s="229"/>
      <c r="I28" s="230">
        <f>ROUND(E28*H28,2)</f>
        <v>0</v>
      </c>
      <c r="J28" s="229"/>
      <c r="K28" s="230">
        <f>ROUND(E28*J28,2)</f>
        <v>0</v>
      </c>
      <c r="L28" s="230">
        <v>0</v>
      </c>
      <c r="M28" s="230">
        <f>G28*(1+L28/100)</f>
        <v>0</v>
      </c>
      <c r="N28" s="222">
        <v>1.8907700000000001</v>
      </c>
      <c r="O28" s="222">
        <f>ROUND(E28*N28,5)</f>
        <v>26.830030000000001</v>
      </c>
      <c r="P28" s="222">
        <v>0</v>
      </c>
      <c r="Q28" s="222">
        <f>ROUND(E28*P28,5)</f>
        <v>0</v>
      </c>
      <c r="R28" s="222"/>
      <c r="S28" s="222"/>
      <c r="T28" s="223">
        <v>1.6950000000000001</v>
      </c>
      <c r="U28" s="222">
        <f>ROUND(E28*T28,2)</f>
        <v>24.05</v>
      </c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104</v>
      </c>
      <c r="AF28" s="212"/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13">
        <v>19</v>
      </c>
      <c r="B29" s="219" t="s">
        <v>145</v>
      </c>
      <c r="C29" s="262" t="s">
        <v>146</v>
      </c>
      <c r="D29" s="221" t="s">
        <v>112</v>
      </c>
      <c r="E29" s="227">
        <v>73.8626</v>
      </c>
      <c r="F29" s="229"/>
      <c r="G29" s="230">
        <f>ROUND(E29*F29,2)</f>
        <v>0</v>
      </c>
      <c r="H29" s="229"/>
      <c r="I29" s="230">
        <f>ROUND(E29*H29,2)</f>
        <v>0</v>
      </c>
      <c r="J29" s="229"/>
      <c r="K29" s="230">
        <f>ROUND(E29*J29,2)</f>
        <v>0</v>
      </c>
      <c r="L29" s="230">
        <v>0</v>
      </c>
      <c r="M29" s="230">
        <f>G29*(1+L29/100)</f>
        <v>0</v>
      </c>
      <c r="N29" s="222">
        <v>1.67</v>
      </c>
      <c r="O29" s="222">
        <f>ROUND(E29*N29,5)</f>
        <v>123.35054</v>
      </c>
      <c r="P29" s="222">
        <v>0</v>
      </c>
      <c r="Q29" s="222">
        <f>ROUND(E29*P29,5)</f>
        <v>0</v>
      </c>
      <c r="R29" s="222"/>
      <c r="S29" s="222"/>
      <c r="T29" s="223">
        <v>1.5980000000000001</v>
      </c>
      <c r="U29" s="222">
        <f>ROUND(E29*T29,2)</f>
        <v>118.03</v>
      </c>
      <c r="V29" s="212"/>
      <c r="W29" s="212"/>
      <c r="X29" s="212"/>
      <c r="Y29" s="212"/>
      <c r="Z29" s="212"/>
      <c r="AA29" s="212"/>
      <c r="AB29" s="212"/>
      <c r="AC29" s="212"/>
      <c r="AD29" s="212"/>
      <c r="AE29" s="212" t="s">
        <v>109</v>
      </c>
      <c r="AF29" s="212"/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x14ac:dyDescent="0.2">
      <c r="A30" s="214" t="s">
        <v>99</v>
      </c>
      <c r="B30" s="220" t="s">
        <v>64</v>
      </c>
      <c r="C30" s="263" t="s">
        <v>65</v>
      </c>
      <c r="D30" s="224"/>
      <c r="E30" s="228"/>
      <c r="F30" s="231"/>
      <c r="G30" s="231">
        <f>SUMIF(AE31:AE50,"&lt;&gt;NOR",G31:G50)</f>
        <v>0</v>
      </c>
      <c r="H30" s="231"/>
      <c r="I30" s="231">
        <f>SUM(I31:I50)</f>
        <v>0</v>
      </c>
      <c r="J30" s="231"/>
      <c r="K30" s="231">
        <f>SUM(K31:K50)</f>
        <v>0</v>
      </c>
      <c r="L30" s="231"/>
      <c r="M30" s="231">
        <f>SUM(M31:M50)</f>
        <v>0</v>
      </c>
      <c r="N30" s="225"/>
      <c r="O30" s="225">
        <f>SUM(O31:O50)</f>
        <v>42.297739999999997</v>
      </c>
      <c r="P30" s="225"/>
      <c r="Q30" s="225">
        <f>SUM(Q31:Q50)</f>
        <v>0</v>
      </c>
      <c r="R30" s="225"/>
      <c r="S30" s="225"/>
      <c r="T30" s="226"/>
      <c r="U30" s="225">
        <f>SUM(U31:U50)</f>
        <v>293.78000000000003</v>
      </c>
      <c r="AE30" t="s">
        <v>100</v>
      </c>
    </row>
    <row r="31" spans="1:60" outlineLevel="1" x14ac:dyDescent="0.2">
      <c r="A31" s="213">
        <v>20</v>
      </c>
      <c r="B31" s="219" t="s">
        <v>147</v>
      </c>
      <c r="C31" s="262" t="s">
        <v>148</v>
      </c>
      <c r="D31" s="221" t="s">
        <v>115</v>
      </c>
      <c r="E31" s="227">
        <v>143</v>
      </c>
      <c r="F31" s="229"/>
      <c r="G31" s="230">
        <f>ROUND(E31*F31,2)</f>
        <v>0</v>
      </c>
      <c r="H31" s="229"/>
      <c r="I31" s="230">
        <f>ROUND(E31*H31,2)</f>
        <v>0</v>
      </c>
      <c r="J31" s="229"/>
      <c r="K31" s="230">
        <f>ROUND(E31*J31,2)</f>
        <v>0</v>
      </c>
      <c r="L31" s="230">
        <v>0</v>
      </c>
      <c r="M31" s="230">
        <f>G31*(1+L31/100)</f>
        <v>0</v>
      </c>
      <c r="N31" s="222">
        <v>1.0000000000000001E-5</v>
      </c>
      <c r="O31" s="222">
        <f>ROUND(E31*N31,5)</f>
        <v>1.4300000000000001E-3</v>
      </c>
      <c r="P31" s="222">
        <v>0</v>
      </c>
      <c r="Q31" s="222">
        <f>ROUND(E31*P31,5)</f>
        <v>0</v>
      </c>
      <c r="R31" s="222"/>
      <c r="S31" s="222"/>
      <c r="T31" s="223">
        <v>9.7000000000000003E-2</v>
      </c>
      <c r="U31" s="222">
        <f>ROUND(E31*T31,2)</f>
        <v>13.87</v>
      </c>
      <c r="V31" s="212"/>
      <c r="W31" s="212"/>
      <c r="X31" s="212"/>
      <c r="Y31" s="212"/>
      <c r="Z31" s="212"/>
      <c r="AA31" s="212"/>
      <c r="AB31" s="212"/>
      <c r="AC31" s="212"/>
      <c r="AD31" s="212"/>
      <c r="AE31" s="212" t="s">
        <v>104</v>
      </c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ht="22.5" outlineLevel="1" x14ac:dyDescent="0.2">
      <c r="A32" s="213">
        <v>21</v>
      </c>
      <c r="B32" s="219" t="s">
        <v>149</v>
      </c>
      <c r="C32" s="262" t="s">
        <v>150</v>
      </c>
      <c r="D32" s="221" t="s">
        <v>151</v>
      </c>
      <c r="E32" s="227">
        <v>26</v>
      </c>
      <c r="F32" s="229"/>
      <c r="G32" s="230">
        <f>ROUND(E32*F32,2)</f>
        <v>0</v>
      </c>
      <c r="H32" s="229"/>
      <c r="I32" s="230">
        <f>ROUND(E32*H32,2)</f>
        <v>0</v>
      </c>
      <c r="J32" s="229"/>
      <c r="K32" s="230">
        <f>ROUND(E32*J32,2)</f>
        <v>0</v>
      </c>
      <c r="L32" s="230">
        <v>0</v>
      </c>
      <c r="M32" s="230">
        <f>G32*(1+L32/100)</f>
        <v>0</v>
      </c>
      <c r="N32" s="222">
        <v>9.9519999999999997E-2</v>
      </c>
      <c r="O32" s="222">
        <f>ROUND(E32*N32,5)</f>
        <v>2.58752</v>
      </c>
      <c r="P32" s="222">
        <v>0</v>
      </c>
      <c r="Q32" s="222">
        <f>ROUND(E32*P32,5)</f>
        <v>0</v>
      </c>
      <c r="R32" s="222"/>
      <c r="S32" s="222"/>
      <c r="T32" s="223">
        <v>0</v>
      </c>
      <c r="U32" s="222">
        <f>ROUND(E32*T32,2)</f>
        <v>0</v>
      </c>
      <c r="V32" s="212"/>
      <c r="W32" s="212"/>
      <c r="X32" s="212"/>
      <c r="Y32" s="212"/>
      <c r="Z32" s="212"/>
      <c r="AA32" s="212"/>
      <c r="AB32" s="212"/>
      <c r="AC32" s="212"/>
      <c r="AD32" s="212"/>
      <c r="AE32" s="212" t="s">
        <v>135</v>
      </c>
      <c r="AF32" s="212"/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13">
        <v>22</v>
      </c>
      <c r="B33" s="219" t="s">
        <v>152</v>
      </c>
      <c r="C33" s="262" t="s">
        <v>153</v>
      </c>
      <c r="D33" s="221" t="s">
        <v>151</v>
      </c>
      <c r="E33" s="227">
        <v>5</v>
      </c>
      <c r="F33" s="229"/>
      <c r="G33" s="230">
        <f>ROUND(E33*F33,2)</f>
        <v>0</v>
      </c>
      <c r="H33" s="229"/>
      <c r="I33" s="230">
        <f>ROUND(E33*H33,2)</f>
        <v>0</v>
      </c>
      <c r="J33" s="229"/>
      <c r="K33" s="230">
        <f>ROUND(E33*J33,2)</f>
        <v>0</v>
      </c>
      <c r="L33" s="230">
        <v>0</v>
      </c>
      <c r="M33" s="230">
        <f>G33*(1+L33/100)</f>
        <v>0</v>
      </c>
      <c r="N33" s="222">
        <v>4.0000000000000003E-5</v>
      </c>
      <c r="O33" s="222">
        <f>ROUND(E33*N33,5)</f>
        <v>2.0000000000000001E-4</v>
      </c>
      <c r="P33" s="222">
        <v>0</v>
      </c>
      <c r="Q33" s="222">
        <f>ROUND(E33*P33,5)</f>
        <v>0</v>
      </c>
      <c r="R33" s="222"/>
      <c r="S33" s="222"/>
      <c r="T33" s="223">
        <v>0.38</v>
      </c>
      <c r="U33" s="222">
        <f>ROUND(E33*T33,2)</f>
        <v>1.9</v>
      </c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104</v>
      </c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13">
        <v>23</v>
      </c>
      <c r="B34" s="219" t="s">
        <v>154</v>
      </c>
      <c r="C34" s="262" t="s">
        <v>155</v>
      </c>
      <c r="D34" s="221" t="s">
        <v>151</v>
      </c>
      <c r="E34" s="227">
        <v>5</v>
      </c>
      <c r="F34" s="229"/>
      <c r="G34" s="230">
        <f>ROUND(E34*F34,2)</f>
        <v>0</v>
      </c>
      <c r="H34" s="229"/>
      <c r="I34" s="230">
        <f>ROUND(E34*H34,2)</f>
        <v>0</v>
      </c>
      <c r="J34" s="229"/>
      <c r="K34" s="230">
        <f>ROUND(E34*J34,2)</f>
        <v>0</v>
      </c>
      <c r="L34" s="230">
        <v>0</v>
      </c>
      <c r="M34" s="230">
        <f>G34*(1+L34/100)</f>
        <v>0</v>
      </c>
      <c r="N34" s="222">
        <v>3.6700000000000001E-3</v>
      </c>
      <c r="O34" s="222">
        <f>ROUND(E34*N34,5)</f>
        <v>1.8350000000000002E-2</v>
      </c>
      <c r="P34" s="222">
        <v>0</v>
      </c>
      <c r="Q34" s="222">
        <f>ROUND(E34*P34,5)</f>
        <v>0</v>
      </c>
      <c r="R34" s="222"/>
      <c r="S34" s="222"/>
      <c r="T34" s="223">
        <v>0</v>
      </c>
      <c r="U34" s="222">
        <f>ROUND(E34*T34,2)</f>
        <v>0</v>
      </c>
      <c r="V34" s="212"/>
      <c r="W34" s="212"/>
      <c r="X34" s="212"/>
      <c r="Y34" s="212"/>
      <c r="Z34" s="212"/>
      <c r="AA34" s="212"/>
      <c r="AB34" s="212"/>
      <c r="AC34" s="212"/>
      <c r="AD34" s="212"/>
      <c r="AE34" s="212" t="s">
        <v>135</v>
      </c>
      <c r="AF34" s="212"/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13">
        <v>24</v>
      </c>
      <c r="B35" s="219" t="s">
        <v>156</v>
      </c>
      <c r="C35" s="262" t="s">
        <v>157</v>
      </c>
      <c r="D35" s="221" t="s">
        <v>151</v>
      </c>
      <c r="E35" s="227">
        <v>7</v>
      </c>
      <c r="F35" s="229"/>
      <c r="G35" s="230">
        <f>ROUND(E35*F35,2)</f>
        <v>0</v>
      </c>
      <c r="H35" s="229"/>
      <c r="I35" s="230">
        <f>ROUND(E35*H35,2)</f>
        <v>0</v>
      </c>
      <c r="J35" s="229"/>
      <c r="K35" s="230">
        <f>ROUND(E35*J35,2)</f>
        <v>0</v>
      </c>
      <c r="L35" s="230">
        <v>0</v>
      </c>
      <c r="M35" s="230">
        <f>G35*(1+L35/100)</f>
        <v>0</v>
      </c>
      <c r="N35" s="222">
        <v>2.2089799999999999</v>
      </c>
      <c r="O35" s="222">
        <f>ROUND(E35*N35,5)</f>
        <v>15.462859999999999</v>
      </c>
      <c r="P35" s="222">
        <v>0</v>
      </c>
      <c r="Q35" s="222">
        <f>ROUND(E35*P35,5)</f>
        <v>0</v>
      </c>
      <c r="R35" s="222"/>
      <c r="S35" s="222"/>
      <c r="T35" s="223">
        <v>21.292000000000002</v>
      </c>
      <c r="U35" s="222">
        <f>ROUND(E35*T35,2)</f>
        <v>149.04</v>
      </c>
      <c r="V35" s="212"/>
      <c r="W35" s="212"/>
      <c r="X35" s="212"/>
      <c r="Y35" s="212"/>
      <c r="Z35" s="212"/>
      <c r="AA35" s="212"/>
      <c r="AB35" s="212"/>
      <c r="AC35" s="212"/>
      <c r="AD35" s="212"/>
      <c r="AE35" s="212" t="s">
        <v>104</v>
      </c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13">
        <v>25</v>
      </c>
      <c r="B36" s="219" t="s">
        <v>158</v>
      </c>
      <c r="C36" s="262" t="s">
        <v>159</v>
      </c>
      <c r="D36" s="221" t="s">
        <v>151</v>
      </c>
      <c r="E36" s="227">
        <v>7</v>
      </c>
      <c r="F36" s="229"/>
      <c r="G36" s="230">
        <f>ROUND(E36*F36,2)</f>
        <v>0</v>
      </c>
      <c r="H36" s="229"/>
      <c r="I36" s="230">
        <f>ROUND(E36*H36,2)</f>
        <v>0</v>
      </c>
      <c r="J36" s="229"/>
      <c r="K36" s="230">
        <f>ROUND(E36*J36,2)</f>
        <v>0</v>
      </c>
      <c r="L36" s="230">
        <v>0</v>
      </c>
      <c r="M36" s="230">
        <f>G36*(1+L36/100)</f>
        <v>0</v>
      </c>
      <c r="N36" s="222">
        <v>1.6</v>
      </c>
      <c r="O36" s="222">
        <f>ROUND(E36*N36,5)</f>
        <v>11.2</v>
      </c>
      <c r="P36" s="222">
        <v>0</v>
      </c>
      <c r="Q36" s="222">
        <f>ROUND(E36*P36,5)</f>
        <v>0</v>
      </c>
      <c r="R36" s="222"/>
      <c r="S36" s="222"/>
      <c r="T36" s="223">
        <v>0</v>
      </c>
      <c r="U36" s="222">
        <f>ROUND(E36*T36,2)</f>
        <v>0</v>
      </c>
      <c r="V36" s="212"/>
      <c r="W36" s="212"/>
      <c r="X36" s="212"/>
      <c r="Y36" s="212"/>
      <c r="Z36" s="212"/>
      <c r="AA36" s="212"/>
      <c r="AB36" s="212"/>
      <c r="AC36" s="212"/>
      <c r="AD36" s="212"/>
      <c r="AE36" s="212" t="s">
        <v>135</v>
      </c>
      <c r="AF36" s="212"/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13">
        <v>26</v>
      </c>
      <c r="B37" s="219" t="s">
        <v>160</v>
      </c>
      <c r="C37" s="262" t="s">
        <v>161</v>
      </c>
      <c r="D37" s="221" t="s">
        <v>151</v>
      </c>
      <c r="E37" s="227">
        <v>17</v>
      </c>
      <c r="F37" s="229"/>
      <c r="G37" s="230">
        <f>ROUND(E37*F37,2)</f>
        <v>0</v>
      </c>
      <c r="H37" s="229"/>
      <c r="I37" s="230">
        <f>ROUND(E37*H37,2)</f>
        <v>0</v>
      </c>
      <c r="J37" s="229"/>
      <c r="K37" s="230">
        <f>ROUND(E37*J37,2)</f>
        <v>0</v>
      </c>
      <c r="L37" s="230">
        <v>0</v>
      </c>
      <c r="M37" s="230">
        <f>G37*(1+L37/100)</f>
        <v>0</v>
      </c>
      <c r="N37" s="222">
        <v>2E-3</v>
      </c>
      <c r="O37" s="222">
        <f>ROUND(E37*N37,5)</f>
        <v>3.4000000000000002E-2</v>
      </c>
      <c r="P37" s="222">
        <v>0</v>
      </c>
      <c r="Q37" s="222">
        <f>ROUND(E37*P37,5)</f>
        <v>0</v>
      </c>
      <c r="R37" s="222"/>
      <c r="S37" s="222"/>
      <c r="T37" s="223">
        <v>0</v>
      </c>
      <c r="U37" s="222">
        <f>ROUND(E37*T37,2)</f>
        <v>0</v>
      </c>
      <c r="V37" s="212"/>
      <c r="W37" s="212"/>
      <c r="X37" s="212"/>
      <c r="Y37" s="212"/>
      <c r="Z37" s="212"/>
      <c r="AA37" s="212"/>
      <c r="AB37" s="212"/>
      <c r="AC37" s="212"/>
      <c r="AD37" s="212"/>
      <c r="AE37" s="212" t="s">
        <v>135</v>
      </c>
      <c r="AF37" s="212"/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13">
        <v>27</v>
      </c>
      <c r="B38" s="219" t="s">
        <v>162</v>
      </c>
      <c r="C38" s="262" t="s">
        <v>163</v>
      </c>
      <c r="D38" s="221" t="s">
        <v>151</v>
      </c>
      <c r="E38" s="227">
        <v>17</v>
      </c>
      <c r="F38" s="229"/>
      <c r="G38" s="230">
        <f>ROUND(E38*F38,2)</f>
        <v>0</v>
      </c>
      <c r="H38" s="229"/>
      <c r="I38" s="230">
        <f>ROUND(E38*H38,2)</f>
        <v>0</v>
      </c>
      <c r="J38" s="229"/>
      <c r="K38" s="230">
        <f>ROUND(E38*J38,2)</f>
        <v>0</v>
      </c>
      <c r="L38" s="230">
        <v>0</v>
      </c>
      <c r="M38" s="230">
        <f>G38*(1+L38/100)</f>
        <v>0</v>
      </c>
      <c r="N38" s="222">
        <v>0</v>
      </c>
      <c r="O38" s="222">
        <f>ROUND(E38*N38,5)</f>
        <v>0</v>
      </c>
      <c r="P38" s="222">
        <v>0</v>
      </c>
      <c r="Q38" s="222">
        <f>ROUND(E38*P38,5)</f>
        <v>0</v>
      </c>
      <c r="R38" s="222"/>
      <c r="S38" s="222"/>
      <c r="T38" s="223">
        <v>0.94599999999999995</v>
      </c>
      <c r="U38" s="222">
        <f>ROUND(E38*T38,2)</f>
        <v>16.079999999999998</v>
      </c>
      <c r="V38" s="212"/>
      <c r="W38" s="212"/>
      <c r="X38" s="212"/>
      <c r="Y38" s="212"/>
      <c r="Z38" s="212"/>
      <c r="AA38" s="212"/>
      <c r="AB38" s="212"/>
      <c r="AC38" s="212"/>
      <c r="AD38" s="212"/>
      <c r="AE38" s="212" t="s">
        <v>104</v>
      </c>
      <c r="AF38" s="212"/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13">
        <v>28</v>
      </c>
      <c r="B39" s="219" t="s">
        <v>164</v>
      </c>
      <c r="C39" s="262" t="s">
        <v>165</v>
      </c>
      <c r="D39" s="221" t="s">
        <v>151</v>
      </c>
      <c r="E39" s="227">
        <v>3</v>
      </c>
      <c r="F39" s="229"/>
      <c r="G39" s="230">
        <f>ROUND(E39*F39,2)</f>
        <v>0</v>
      </c>
      <c r="H39" s="229"/>
      <c r="I39" s="230">
        <f>ROUND(E39*H39,2)</f>
        <v>0</v>
      </c>
      <c r="J39" s="229"/>
      <c r="K39" s="230">
        <f>ROUND(E39*J39,2)</f>
        <v>0</v>
      </c>
      <c r="L39" s="230">
        <v>0</v>
      </c>
      <c r="M39" s="230">
        <f>G39*(1+L39/100)</f>
        <v>0</v>
      </c>
      <c r="N39" s="222">
        <v>0.25</v>
      </c>
      <c r="O39" s="222">
        <f>ROUND(E39*N39,5)</f>
        <v>0.75</v>
      </c>
      <c r="P39" s="222">
        <v>0</v>
      </c>
      <c r="Q39" s="222">
        <f>ROUND(E39*P39,5)</f>
        <v>0</v>
      </c>
      <c r="R39" s="222"/>
      <c r="S39" s="222"/>
      <c r="T39" s="223">
        <v>0</v>
      </c>
      <c r="U39" s="222">
        <f>ROUND(E39*T39,2)</f>
        <v>0</v>
      </c>
      <c r="V39" s="212"/>
      <c r="W39" s="212"/>
      <c r="X39" s="212"/>
      <c r="Y39" s="212"/>
      <c r="Z39" s="212"/>
      <c r="AA39" s="212"/>
      <c r="AB39" s="212"/>
      <c r="AC39" s="212"/>
      <c r="AD39" s="212"/>
      <c r="AE39" s="212" t="s">
        <v>135</v>
      </c>
      <c r="AF39" s="212"/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13">
        <v>29</v>
      </c>
      <c r="B40" s="219" t="s">
        <v>166</v>
      </c>
      <c r="C40" s="262" t="s">
        <v>167</v>
      </c>
      <c r="D40" s="221" t="s">
        <v>151</v>
      </c>
      <c r="E40" s="227">
        <v>2</v>
      </c>
      <c r="F40" s="229"/>
      <c r="G40" s="230">
        <f>ROUND(E40*F40,2)</f>
        <v>0</v>
      </c>
      <c r="H40" s="229"/>
      <c r="I40" s="230">
        <f>ROUND(E40*H40,2)</f>
        <v>0</v>
      </c>
      <c r="J40" s="229"/>
      <c r="K40" s="230">
        <f>ROUND(E40*J40,2)</f>
        <v>0</v>
      </c>
      <c r="L40" s="230">
        <v>0</v>
      </c>
      <c r="M40" s="230">
        <f>G40*(1+L40/100)</f>
        <v>0</v>
      </c>
      <c r="N40" s="222">
        <v>0.5</v>
      </c>
      <c r="O40" s="222">
        <f>ROUND(E40*N40,5)</f>
        <v>1</v>
      </c>
      <c r="P40" s="222">
        <v>0</v>
      </c>
      <c r="Q40" s="222">
        <f>ROUND(E40*P40,5)</f>
        <v>0</v>
      </c>
      <c r="R40" s="222"/>
      <c r="S40" s="222"/>
      <c r="T40" s="223">
        <v>0</v>
      </c>
      <c r="U40" s="222">
        <f>ROUND(E40*T40,2)</f>
        <v>0</v>
      </c>
      <c r="V40" s="212"/>
      <c r="W40" s="212"/>
      <c r="X40" s="212"/>
      <c r="Y40" s="212"/>
      <c r="Z40" s="212"/>
      <c r="AA40" s="212"/>
      <c r="AB40" s="212"/>
      <c r="AC40" s="212"/>
      <c r="AD40" s="212"/>
      <c r="AE40" s="212" t="s">
        <v>135</v>
      </c>
      <c r="AF40" s="212"/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13">
        <v>30</v>
      </c>
      <c r="B41" s="219" t="s">
        <v>168</v>
      </c>
      <c r="C41" s="262" t="s">
        <v>169</v>
      </c>
      <c r="D41" s="221" t="s">
        <v>151</v>
      </c>
      <c r="E41" s="227">
        <v>5</v>
      </c>
      <c r="F41" s="229"/>
      <c r="G41" s="230">
        <f>ROUND(E41*F41,2)</f>
        <v>0</v>
      </c>
      <c r="H41" s="229"/>
      <c r="I41" s="230">
        <f>ROUND(E41*H41,2)</f>
        <v>0</v>
      </c>
      <c r="J41" s="229"/>
      <c r="K41" s="230">
        <f>ROUND(E41*J41,2)</f>
        <v>0</v>
      </c>
      <c r="L41" s="230">
        <v>0</v>
      </c>
      <c r="M41" s="230">
        <f>G41*(1+L41/100)</f>
        <v>0</v>
      </c>
      <c r="N41" s="222">
        <v>1</v>
      </c>
      <c r="O41" s="222">
        <f>ROUND(E41*N41,5)</f>
        <v>5</v>
      </c>
      <c r="P41" s="222">
        <v>0</v>
      </c>
      <c r="Q41" s="222">
        <f>ROUND(E41*P41,5)</f>
        <v>0</v>
      </c>
      <c r="R41" s="222"/>
      <c r="S41" s="222"/>
      <c r="T41" s="223">
        <v>0</v>
      </c>
      <c r="U41" s="222">
        <f>ROUND(E41*T41,2)</f>
        <v>0</v>
      </c>
      <c r="V41" s="212"/>
      <c r="W41" s="212"/>
      <c r="X41" s="212"/>
      <c r="Y41" s="212"/>
      <c r="Z41" s="212"/>
      <c r="AA41" s="212"/>
      <c r="AB41" s="212"/>
      <c r="AC41" s="212"/>
      <c r="AD41" s="212"/>
      <c r="AE41" s="212" t="s">
        <v>135</v>
      </c>
      <c r="AF41" s="212"/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13">
        <v>31</v>
      </c>
      <c r="B42" s="219" t="s">
        <v>170</v>
      </c>
      <c r="C42" s="262" t="s">
        <v>171</v>
      </c>
      <c r="D42" s="221" t="s">
        <v>151</v>
      </c>
      <c r="E42" s="227">
        <v>7</v>
      </c>
      <c r="F42" s="229"/>
      <c r="G42" s="230">
        <f>ROUND(E42*F42,2)</f>
        <v>0</v>
      </c>
      <c r="H42" s="229"/>
      <c r="I42" s="230">
        <f>ROUND(E42*H42,2)</f>
        <v>0</v>
      </c>
      <c r="J42" s="229"/>
      <c r="K42" s="230">
        <f>ROUND(E42*J42,2)</f>
        <v>0</v>
      </c>
      <c r="L42" s="230">
        <v>0</v>
      </c>
      <c r="M42" s="230">
        <f>G42*(1+L42/100)</f>
        <v>0</v>
      </c>
      <c r="N42" s="222">
        <v>0.58499999999999996</v>
      </c>
      <c r="O42" s="222">
        <f>ROUND(E42*N42,5)</f>
        <v>4.0949999999999998</v>
      </c>
      <c r="P42" s="222">
        <v>0</v>
      </c>
      <c r="Q42" s="222">
        <f>ROUND(E42*P42,5)</f>
        <v>0</v>
      </c>
      <c r="R42" s="222"/>
      <c r="S42" s="222"/>
      <c r="T42" s="223">
        <v>0</v>
      </c>
      <c r="U42" s="222">
        <f>ROUND(E42*T42,2)</f>
        <v>0</v>
      </c>
      <c r="V42" s="212"/>
      <c r="W42" s="212"/>
      <c r="X42" s="212"/>
      <c r="Y42" s="212"/>
      <c r="Z42" s="212"/>
      <c r="AA42" s="212"/>
      <c r="AB42" s="212"/>
      <c r="AC42" s="212"/>
      <c r="AD42" s="212"/>
      <c r="AE42" s="212" t="s">
        <v>135</v>
      </c>
      <c r="AF42" s="212"/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13">
        <v>32</v>
      </c>
      <c r="B43" s="219" t="s">
        <v>172</v>
      </c>
      <c r="C43" s="262" t="s">
        <v>173</v>
      </c>
      <c r="D43" s="221" t="s">
        <v>151</v>
      </c>
      <c r="E43" s="227">
        <v>11</v>
      </c>
      <c r="F43" s="229"/>
      <c r="G43" s="230">
        <f>ROUND(E43*F43,2)</f>
        <v>0</v>
      </c>
      <c r="H43" s="229"/>
      <c r="I43" s="230">
        <f>ROUND(E43*H43,2)</f>
        <v>0</v>
      </c>
      <c r="J43" s="229"/>
      <c r="K43" s="230">
        <f>ROUND(E43*J43,2)</f>
        <v>0</v>
      </c>
      <c r="L43" s="230">
        <v>0</v>
      </c>
      <c r="M43" s="230">
        <f>G43*(1+L43/100)</f>
        <v>0</v>
      </c>
      <c r="N43" s="222">
        <v>0</v>
      </c>
      <c r="O43" s="222">
        <f>ROUND(E43*N43,5)</f>
        <v>0</v>
      </c>
      <c r="P43" s="222">
        <v>0</v>
      </c>
      <c r="Q43" s="222">
        <f>ROUND(E43*P43,5)</f>
        <v>0</v>
      </c>
      <c r="R43" s="222"/>
      <c r="S43" s="222"/>
      <c r="T43" s="223">
        <v>0.79</v>
      </c>
      <c r="U43" s="222">
        <f>ROUND(E43*T43,2)</f>
        <v>8.69</v>
      </c>
      <c r="V43" s="212"/>
      <c r="W43" s="212"/>
      <c r="X43" s="212"/>
      <c r="Y43" s="212"/>
      <c r="Z43" s="212"/>
      <c r="AA43" s="212"/>
      <c r="AB43" s="212"/>
      <c r="AC43" s="212"/>
      <c r="AD43" s="212"/>
      <c r="AE43" s="212" t="s">
        <v>104</v>
      </c>
      <c r="AF43" s="212"/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13">
        <v>33</v>
      </c>
      <c r="B44" s="219" t="s">
        <v>174</v>
      </c>
      <c r="C44" s="262" t="s">
        <v>175</v>
      </c>
      <c r="D44" s="221" t="s">
        <v>151</v>
      </c>
      <c r="E44" s="227">
        <v>2</v>
      </c>
      <c r="F44" s="229"/>
      <c r="G44" s="230">
        <f>ROUND(E44*F44,2)</f>
        <v>0</v>
      </c>
      <c r="H44" s="229"/>
      <c r="I44" s="230">
        <f>ROUND(E44*H44,2)</f>
        <v>0</v>
      </c>
      <c r="J44" s="229"/>
      <c r="K44" s="230">
        <f>ROUND(E44*J44,2)</f>
        <v>0</v>
      </c>
      <c r="L44" s="230">
        <v>0</v>
      </c>
      <c r="M44" s="230">
        <f>G44*(1+L44/100)</f>
        <v>0</v>
      </c>
      <c r="N44" s="222">
        <v>0.04</v>
      </c>
      <c r="O44" s="222">
        <f>ROUND(E44*N44,5)</f>
        <v>0.08</v>
      </c>
      <c r="P44" s="222">
        <v>0</v>
      </c>
      <c r="Q44" s="222">
        <f>ROUND(E44*P44,5)</f>
        <v>0</v>
      </c>
      <c r="R44" s="222"/>
      <c r="S44" s="222"/>
      <c r="T44" s="223">
        <v>0</v>
      </c>
      <c r="U44" s="222">
        <f>ROUND(E44*T44,2)</f>
        <v>0</v>
      </c>
      <c r="V44" s="212"/>
      <c r="W44" s="212"/>
      <c r="X44" s="212"/>
      <c r="Y44" s="212"/>
      <c r="Z44" s="212"/>
      <c r="AA44" s="212"/>
      <c r="AB44" s="212"/>
      <c r="AC44" s="212"/>
      <c r="AD44" s="212"/>
      <c r="AE44" s="212" t="s">
        <v>135</v>
      </c>
      <c r="AF44" s="212"/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13">
        <v>34</v>
      </c>
      <c r="B45" s="219" t="s">
        <v>176</v>
      </c>
      <c r="C45" s="262" t="s">
        <v>177</v>
      </c>
      <c r="D45" s="221" t="s">
        <v>151</v>
      </c>
      <c r="E45" s="227">
        <v>2</v>
      </c>
      <c r="F45" s="229"/>
      <c r="G45" s="230">
        <f>ROUND(E45*F45,2)</f>
        <v>0</v>
      </c>
      <c r="H45" s="229"/>
      <c r="I45" s="230">
        <f>ROUND(E45*H45,2)</f>
        <v>0</v>
      </c>
      <c r="J45" s="229"/>
      <c r="K45" s="230">
        <f>ROUND(E45*J45,2)</f>
        <v>0</v>
      </c>
      <c r="L45" s="230">
        <v>0</v>
      </c>
      <c r="M45" s="230">
        <f>G45*(1+L45/100)</f>
        <v>0</v>
      </c>
      <c r="N45" s="222">
        <v>5.3999999999999999E-2</v>
      </c>
      <c r="O45" s="222">
        <f>ROUND(E45*N45,5)</f>
        <v>0.108</v>
      </c>
      <c r="P45" s="222">
        <v>0</v>
      </c>
      <c r="Q45" s="222">
        <f>ROUND(E45*P45,5)</f>
        <v>0</v>
      </c>
      <c r="R45" s="222"/>
      <c r="S45" s="222"/>
      <c r="T45" s="223">
        <v>0</v>
      </c>
      <c r="U45" s="222">
        <f>ROUND(E45*T45,2)</f>
        <v>0</v>
      </c>
      <c r="V45" s="212"/>
      <c r="W45" s="212"/>
      <c r="X45" s="212"/>
      <c r="Y45" s="212"/>
      <c r="Z45" s="212"/>
      <c r="AA45" s="212"/>
      <c r="AB45" s="212"/>
      <c r="AC45" s="212"/>
      <c r="AD45" s="212"/>
      <c r="AE45" s="212" t="s">
        <v>135</v>
      </c>
      <c r="AF45" s="212"/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13">
        <v>35</v>
      </c>
      <c r="B46" s="219" t="s">
        <v>178</v>
      </c>
      <c r="C46" s="262" t="s">
        <v>179</v>
      </c>
      <c r="D46" s="221" t="s">
        <v>151</v>
      </c>
      <c r="E46" s="227">
        <v>7</v>
      </c>
      <c r="F46" s="229"/>
      <c r="G46" s="230">
        <f>ROUND(E46*F46,2)</f>
        <v>0</v>
      </c>
      <c r="H46" s="229"/>
      <c r="I46" s="230">
        <f>ROUND(E46*H46,2)</f>
        <v>0</v>
      </c>
      <c r="J46" s="229"/>
      <c r="K46" s="230">
        <f>ROUND(E46*J46,2)</f>
        <v>0</v>
      </c>
      <c r="L46" s="230">
        <v>0</v>
      </c>
      <c r="M46" s="230">
        <f>G46*(1+L46/100)</f>
        <v>0</v>
      </c>
      <c r="N46" s="222">
        <v>6.8000000000000005E-2</v>
      </c>
      <c r="O46" s="222">
        <f>ROUND(E46*N46,5)</f>
        <v>0.47599999999999998</v>
      </c>
      <c r="P46" s="222">
        <v>0</v>
      </c>
      <c r="Q46" s="222">
        <f>ROUND(E46*P46,5)</f>
        <v>0</v>
      </c>
      <c r="R46" s="222"/>
      <c r="S46" s="222"/>
      <c r="T46" s="223">
        <v>0</v>
      </c>
      <c r="U46" s="222">
        <f>ROUND(E46*T46,2)</f>
        <v>0</v>
      </c>
      <c r="V46" s="212"/>
      <c r="W46" s="212"/>
      <c r="X46" s="212"/>
      <c r="Y46" s="212"/>
      <c r="Z46" s="212"/>
      <c r="AA46" s="212"/>
      <c r="AB46" s="212"/>
      <c r="AC46" s="212"/>
      <c r="AD46" s="212"/>
      <c r="AE46" s="212" t="s">
        <v>135</v>
      </c>
      <c r="AF46" s="212"/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13">
        <v>36</v>
      </c>
      <c r="B47" s="219" t="s">
        <v>180</v>
      </c>
      <c r="C47" s="262" t="s">
        <v>181</v>
      </c>
      <c r="D47" s="221" t="s">
        <v>151</v>
      </c>
      <c r="E47" s="227">
        <v>7</v>
      </c>
      <c r="F47" s="229"/>
      <c r="G47" s="230">
        <f>ROUND(E47*F47,2)</f>
        <v>0</v>
      </c>
      <c r="H47" s="229"/>
      <c r="I47" s="230">
        <f>ROUND(E47*H47,2)</f>
        <v>0</v>
      </c>
      <c r="J47" s="229"/>
      <c r="K47" s="230">
        <f>ROUND(E47*J47,2)</f>
        <v>0</v>
      </c>
      <c r="L47" s="230">
        <v>0</v>
      </c>
      <c r="M47" s="230">
        <f>G47*(1+L47/100)</f>
        <v>0</v>
      </c>
      <c r="N47" s="222">
        <v>7.0200000000000002E-3</v>
      </c>
      <c r="O47" s="222">
        <f>ROUND(E47*N47,5)</f>
        <v>4.9140000000000003E-2</v>
      </c>
      <c r="P47" s="222">
        <v>0</v>
      </c>
      <c r="Q47" s="222">
        <f>ROUND(E47*P47,5)</f>
        <v>0</v>
      </c>
      <c r="R47" s="222"/>
      <c r="S47" s="222"/>
      <c r="T47" s="223">
        <v>1.694</v>
      </c>
      <c r="U47" s="222">
        <f>ROUND(E47*T47,2)</f>
        <v>11.86</v>
      </c>
      <c r="V47" s="212"/>
      <c r="W47" s="212"/>
      <c r="X47" s="212"/>
      <c r="Y47" s="212"/>
      <c r="Z47" s="212"/>
      <c r="AA47" s="212"/>
      <c r="AB47" s="212"/>
      <c r="AC47" s="212"/>
      <c r="AD47" s="212"/>
      <c r="AE47" s="212" t="s">
        <v>104</v>
      </c>
      <c r="AF47" s="212"/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ht="22.5" outlineLevel="1" x14ac:dyDescent="0.2">
      <c r="A48" s="213">
        <v>37</v>
      </c>
      <c r="B48" s="219" t="s">
        <v>182</v>
      </c>
      <c r="C48" s="262" t="s">
        <v>183</v>
      </c>
      <c r="D48" s="221" t="s">
        <v>151</v>
      </c>
      <c r="E48" s="227">
        <v>7</v>
      </c>
      <c r="F48" s="229"/>
      <c r="G48" s="230">
        <f>ROUND(E48*F48,2)</f>
        <v>0</v>
      </c>
      <c r="H48" s="229"/>
      <c r="I48" s="230">
        <f>ROUND(E48*H48,2)</f>
        <v>0</v>
      </c>
      <c r="J48" s="229"/>
      <c r="K48" s="230">
        <f>ROUND(E48*J48,2)</f>
        <v>0</v>
      </c>
      <c r="L48" s="230">
        <v>0</v>
      </c>
      <c r="M48" s="230">
        <f>G48*(1+L48/100)</f>
        <v>0</v>
      </c>
      <c r="N48" s="222">
        <v>0.16500000000000001</v>
      </c>
      <c r="O48" s="222">
        <f>ROUND(E48*N48,5)</f>
        <v>1.155</v>
      </c>
      <c r="P48" s="222">
        <v>0</v>
      </c>
      <c r="Q48" s="222">
        <f>ROUND(E48*P48,5)</f>
        <v>0</v>
      </c>
      <c r="R48" s="222"/>
      <c r="S48" s="222"/>
      <c r="T48" s="223">
        <v>0</v>
      </c>
      <c r="U48" s="222">
        <f>ROUND(E48*T48,2)</f>
        <v>0</v>
      </c>
      <c r="V48" s="212"/>
      <c r="W48" s="212"/>
      <c r="X48" s="212"/>
      <c r="Y48" s="212"/>
      <c r="Z48" s="212"/>
      <c r="AA48" s="212"/>
      <c r="AB48" s="212"/>
      <c r="AC48" s="212"/>
      <c r="AD48" s="212"/>
      <c r="AE48" s="212" t="s">
        <v>135</v>
      </c>
      <c r="AF48" s="212"/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13">
        <v>38</v>
      </c>
      <c r="B49" s="219" t="s">
        <v>184</v>
      </c>
      <c r="C49" s="262" t="s">
        <v>185</v>
      </c>
      <c r="D49" s="221" t="s">
        <v>115</v>
      </c>
      <c r="E49" s="227">
        <v>143</v>
      </c>
      <c r="F49" s="229"/>
      <c r="G49" s="230">
        <f>ROUND(E49*F49,2)</f>
        <v>0</v>
      </c>
      <c r="H49" s="229"/>
      <c r="I49" s="230">
        <f>ROUND(E49*H49,2)</f>
        <v>0</v>
      </c>
      <c r="J49" s="229"/>
      <c r="K49" s="230">
        <f>ROUND(E49*J49,2)</f>
        <v>0</v>
      </c>
      <c r="L49" s="230">
        <v>0</v>
      </c>
      <c r="M49" s="230">
        <f>G49*(1+L49/100)</f>
        <v>0</v>
      </c>
      <c r="N49" s="222">
        <v>0</v>
      </c>
      <c r="O49" s="222">
        <f>ROUND(E49*N49,5)</f>
        <v>0</v>
      </c>
      <c r="P49" s="222">
        <v>0</v>
      </c>
      <c r="Q49" s="222">
        <f>ROUND(E49*P49,5)</f>
        <v>0</v>
      </c>
      <c r="R49" s="222"/>
      <c r="S49" s="222"/>
      <c r="T49" s="223">
        <v>7.9000000000000001E-2</v>
      </c>
      <c r="U49" s="222">
        <f>ROUND(E49*T49,2)</f>
        <v>11.3</v>
      </c>
      <c r="V49" s="212"/>
      <c r="W49" s="212"/>
      <c r="X49" s="212"/>
      <c r="Y49" s="212"/>
      <c r="Z49" s="212"/>
      <c r="AA49" s="212"/>
      <c r="AB49" s="212"/>
      <c r="AC49" s="212"/>
      <c r="AD49" s="212"/>
      <c r="AE49" s="212" t="s">
        <v>104</v>
      </c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13">
        <v>39</v>
      </c>
      <c r="B50" s="219" t="s">
        <v>186</v>
      </c>
      <c r="C50" s="262" t="s">
        <v>187</v>
      </c>
      <c r="D50" s="221" t="s">
        <v>188</v>
      </c>
      <c r="E50" s="227">
        <v>8</v>
      </c>
      <c r="F50" s="229"/>
      <c r="G50" s="230">
        <f>ROUND(E50*F50,2)</f>
        <v>0</v>
      </c>
      <c r="H50" s="229"/>
      <c r="I50" s="230">
        <f>ROUND(E50*H50,2)</f>
        <v>0</v>
      </c>
      <c r="J50" s="229"/>
      <c r="K50" s="230">
        <f>ROUND(E50*J50,2)</f>
        <v>0</v>
      </c>
      <c r="L50" s="230">
        <v>0</v>
      </c>
      <c r="M50" s="230">
        <f>G50*(1+L50/100)</f>
        <v>0</v>
      </c>
      <c r="N50" s="222">
        <v>3.5029999999999999E-2</v>
      </c>
      <c r="O50" s="222">
        <f>ROUND(E50*N50,5)</f>
        <v>0.28023999999999999</v>
      </c>
      <c r="P50" s="222">
        <v>0</v>
      </c>
      <c r="Q50" s="222">
        <f>ROUND(E50*P50,5)</f>
        <v>0</v>
      </c>
      <c r="R50" s="222"/>
      <c r="S50" s="222"/>
      <c r="T50" s="223">
        <v>10.130000000000001</v>
      </c>
      <c r="U50" s="222">
        <f>ROUND(E50*T50,2)</f>
        <v>81.040000000000006</v>
      </c>
      <c r="V50" s="212"/>
      <c r="W50" s="212"/>
      <c r="X50" s="212"/>
      <c r="Y50" s="212"/>
      <c r="Z50" s="212"/>
      <c r="AA50" s="212"/>
      <c r="AB50" s="212"/>
      <c r="AC50" s="212"/>
      <c r="AD50" s="212"/>
      <c r="AE50" s="212" t="s">
        <v>104</v>
      </c>
      <c r="AF50" s="212"/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x14ac:dyDescent="0.2">
      <c r="A51" s="214" t="s">
        <v>99</v>
      </c>
      <c r="B51" s="220" t="s">
        <v>66</v>
      </c>
      <c r="C51" s="263" t="s">
        <v>67</v>
      </c>
      <c r="D51" s="224"/>
      <c r="E51" s="228"/>
      <c r="F51" s="231"/>
      <c r="G51" s="231">
        <f>SUMIF(AE52:AE63,"&lt;&gt;NOR",G52:G63)</f>
        <v>0</v>
      </c>
      <c r="H51" s="231"/>
      <c r="I51" s="231">
        <f>SUM(I52:I63)</f>
        <v>0</v>
      </c>
      <c r="J51" s="231"/>
      <c r="K51" s="231">
        <f>SUM(K52:K63)</f>
        <v>0</v>
      </c>
      <c r="L51" s="231"/>
      <c r="M51" s="231">
        <f>SUM(M52:M63)</f>
        <v>0</v>
      </c>
      <c r="N51" s="225"/>
      <c r="O51" s="225">
        <f>SUM(O52:O63)</f>
        <v>0</v>
      </c>
      <c r="P51" s="225"/>
      <c r="Q51" s="225">
        <f>SUM(Q52:Q63)</f>
        <v>0</v>
      </c>
      <c r="R51" s="225"/>
      <c r="S51" s="225"/>
      <c r="T51" s="226"/>
      <c r="U51" s="225">
        <f>SUM(U52:U63)</f>
        <v>0</v>
      </c>
      <c r="AE51" t="s">
        <v>100</v>
      </c>
    </row>
    <row r="52" spans="1:60" ht="22.5" outlineLevel="1" x14ac:dyDescent="0.2">
      <c r="A52" s="213">
        <v>40</v>
      </c>
      <c r="B52" s="219" t="s">
        <v>189</v>
      </c>
      <c r="C52" s="262" t="s">
        <v>190</v>
      </c>
      <c r="D52" s="221" t="s">
        <v>191</v>
      </c>
      <c r="E52" s="227">
        <v>1</v>
      </c>
      <c r="F52" s="229"/>
      <c r="G52" s="230">
        <f>ROUND(E52*F52,2)</f>
        <v>0</v>
      </c>
      <c r="H52" s="229"/>
      <c r="I52" s="230">
        <f>ROUND(E52*H52,2)</f>
        <v>0</v>
      </c>
      <c r="J52" s="229"/>
      <c r="K52" s="230">
        <f>ROUND(E52*J52,2)</f>
        <v>0</v>
      </c>
      <c r="L52" s="230">
        <v>0</v>
      </c>
      <c r="M52" s="230">
        <f>G52*(1+L52/100)</f>
        <v>0</v>
      </c>
      <c r="N52" s="222">
        <v>0</v>
      </c>
      <c r="O52" s="222">
        <f>ROUND(E52*N52,5)</f>
        <v>0</v>
      </c>
      <c r="P52" s="222">
        <v>0</v>
      </c>
      <c r="Q52" s="222">
        <f>ROUND(E52*P52,5)</f>
        <v>0</v>
      </c>
      <c r="R52" s="222"/>
      <c r="S52" s="222"/>
      <c r="T52" s="223">
        <v>0</v>
      </c>
      <c r="U52" s="222">
        <f>ROUND(E52*T52,2)</f>
        <v>0</v>
      </c>
      <c r="V52" s="212"/>
      <c r="W52" s="212"/>
      <c r="X52" s="212"/>
      <c r="Y52" s="212"/>
      <c r="Z52" s="212"/>
      <c r="AA52" s="212"/>
      <c r="AB52" s="212"/>
      <c r="AC52" s="212"/>
      <c r="AD52" s="212"/>
      <c r="AE52" s="212" t="s">
        <v>104</v>
      </c>
      <c r="AF52" s="212"/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13">
        <v>41</v>
      </c>
      <c r="B53" s="219" t="s">
        <v>192</v>
      </c>
      <c r="C53" s="262" t="s">
        <v>193</v>
      </c>
      <c r="D53" s="221" t="s">
        <v>194</v>
      </c>
      <c r="E53" s="227">
        <v>1</v>
      </c>
      <c r="F53" s="229"/>
      <c r="G53" s="230">
        <f>ROUND(E53*F53,2)</f>
        <v>0</v>
      </c>
      <c r="H53" s="229"/>
      <c r="I53" s="230">
        <f>ROUND(E53*H53,2)</f>
        <v>0</v>
      </c>
      <c r="J53" s="229"/>
      <c r="K53" s="230">
        <f>ROUND(E53*J53,2)</f>
        <v>0</v>
      </c>
      <c r="L53" s="230">
        <v>0</v>
      </c>
      <c r="M53" s="230">
        <f>G53*(1+L53/100)</f>
        <v>0</v>
      </c>
      <c r="N53" s="222">
        <v>0</v>
      </c>
      <c r="O53" s="222">
        <f>ROUND(E53*N53,5)</f>
        <v>0</v>
      </c>
      <c r="P53" s="222">
        <v>0</v>
      </c>
      <c r="Q53" s="222">
        <f>ROUND(E53*P53,5)</f>
        <v>0</v>
      </c>
      <c r="R53" s="222"/>
      <c r="S53" s="222"/>
      <c r="T53" s="223">
        <v>0</v>
      </c>
      <c r="U53" s="222">
        <f>ROUND(E53*T53,2)</f>
        <v>0</v>
      </c>
      <c r="V53" s="212"/>
      <c r="W53" s="212"/>
      <c r="X53" s="212"/>
      <c r="Y53" s="212"/>
      <c r="Z53" s="212"/>
      <c r="AA53" s="212"/>
      <c r="AB53" s="212"/>
      <c r="AC53" s="212"/>
      <c r="AD53" s="212"/>
      <c r="AE53" s="212" t="s">
        <v>104</v>
      </c>
      <c r="AF53" s="212"/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ht="22.5" outlineLevel="1" x14ac:dyDescent="0.2">
      <c r="A54" s="213">
        <v>42</v>
      </c>
      <c r="B54" s="219" t="s">
        <v>195</v>
      </c>
      <c r="C54" s="262" t="s">
        <v>196</v>
      </c>
      <c r="D54" s="221" t="s">
        <v>197</v>
      </c>
      <c r="E54" s="227">
        <v>143</v>
      </c>
      <c r="F54" s="229"/>
      <c r="G54" s="230">
        <f>ROUND(E54*F54,2)</f>
        <v>0</v>
      </c>
      <c r="H54" s="229"/>
      <c r="I54" s="230">
        <f>ROUND(E54*H54,2)</f>
        <v>0</v>
      </c>
      <c r="J54" s="229"/>
      <c r="K54" s="230">
        <f>ROUND(E54*J54,2)</f>
        <v>0</v>
      </c>
      <c r="L54" s="230">
        <v>0</v>
      </c>
      <c r="M54" s="230">
        <f>G54*(1+L54/100)</f>
        <v>0</v>
      </c>
      <c r="N54" s="222">
        <v>0</v>
      </c>
      <c r="O54" s="222">
        <f>ROUND(E54*N54,5)</f>
        <v>0</v>
      </c>
      <c r="P54" s="222">
        <v>0</v>
      </c>
      <c r="Q54" s="222">
        <f>ROUND(E54*P54,5)</f>
        <v>0</v>
      </c>
      <c r="R54" s="222"/>
      <c r="S54" s="222"/>
      <c r="T54" s="223">
        <v>0</v>
      </c>
      <c r="U54" s="222">
        <f>ROUND(E54*T54,2)</f>
        <v>0</v>
      </c>
      <c r="V54" s="212"/>
      <c r="W54" s="212"/>
      <c r="X54" s="212"/>
      <c r="Y54" s="212"/>
      <c r="Z54" s="212"/>
      <c r="AA54" s="212"/>
      <c r="AB54" s="212"/>
      <c r="AC54" s="212"/>
      <c r="AD54" s="212"/>
      <c r="AE54" s="212" t="s">
        <v>104</v>
      </c>
      <c r="AF54" s="212"/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ht="22.5" outlineLevel="1" x14ac:dyDescent="0.2">
      <c r="A55" s="213">
        <v>43</v>
      </c>
      <c r="B55" s="219" t="s">
        <v>198</v>
      </c>
      <c r="C55" s="262" t="s">
        <v>199</v>
      </c>
      <c r="D55" s="221" t="s">
        <v>197</v>
      </c>
      <c r="E55" s="227">
        <v>143</v>
      </c>
      <c r="F55" s="229"/>
      <c r="G55" s="230">
        <f>ROUND(E55*F55,2)</f>
        <v>0</v>
      </c>
      <c r="H55" s="229"/>
      <c r="I55" s="230">
        <f>ROUND(E55*H55,2)</f>
        <v>0</v>
      </c>
      <c r="J55" s="229"/>
      <c r="K55" s="230">
        <f>ROUND(E55*J55,2)</f>
        <v>0</v>
      </c>
      <c r="L55" s="230">
        <v>0</v>
      </c>
      <c r="M55" s="230">
        <f>G55*(1+L55/100)</f>
        <v>0</v>
      </c>
      <c r="N55" s="222">
        <v>0</v>
      </c>
      <c r="O55" s="222">
        <f>ROUND(E55*N55,5)</f>
        <v>0</v>
      </c>
      <c r="P55" s="222">
        <v>0</v>
      </c>
      <c r="Q55" s="222">
        <f>ROUND(E55*P55,5)</f>
        <v>0</v>
      </c>
      <c r="R55" s="222"/>
      <c r="S55" s="222"/>
      <c r="T55" s="223">
        <v>0</v>
      </c>
      <c r="U55" s="222">
        <f>ROUND(E55*T55,2)</f>
        <v>0</v>
      </c>
      <c r="V55" s="212"/>
      <c r="W55" s="212"/>
      <c r="X55" s="212"/>
      <c r="Y55" s="212"/>
      <c r="Z55" s="212"/>
      <c r="AA55" s="212"/>
      <c r="AB55" s="212"/>
      <c r="AC55" s="212"/>
      <c r="AD55" s="212"/>
      <c r="AE55" s="212" t="s">
        <v>104</v>
      </c>
      <c r="AF55" s="212"/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ht="22.5" outlineLevel="1" x14ac:dyDescent="0.2">
      <c r="A56" s="213">
        <v>44</v>
      </c>
      <c r="B56" s="219" t="s">
        <v>200</v>
      </c>
      <c r="C56" s="262" t="s">
        <v>201</v>
      </c>
      <c r="D56" s="221" t="s">
        <v>197</v>
      </c>
      <c r="E56" s="227">
        <v>143</v>
      </c>
      <c r="F56" s="229"/>
      <c r="G56" s="230">
        <f>ROUND(E56*F56,2)</f>
        <v>0</v>
      </c>
      <c r="H56" s="229"/>
      <c r="I56" s="230">
        <f>ROUND(E56*H56,2)</f>
        <v>0</v>
      </c>
      <c r="J56" s="229"/>
      <c r="K56" s="230">
        <f>ROUND(E56*J56,2)</f>
        <v>0</v>
      </c>
      <c r="L56" s="230">
        <v>0</v>
      </c>
      <c r="M56" s="230">
        <f>G56*(1+L56/100)</f>
        <v>0</v>
      </c>
      <c r="N56" s="222">
        <v>0</v>
      </c>
      <c r="O56" s="222">
        <f>ROUND(E56*N56,5)</f>
        <v>0</v>
      </c>
      <c r="P56" s="222">
        <v>0</v>
      </c>
      <c r="Q56" s="222">
        <f>ROUND(E56*P56,5)</f>
        <v>0</v>
      </c>
      <c r="R56" s="222"/>
      <c r="S56" s="222"/>
      <c r="T56" s="223">
        <v>0</v>
      </c>
      <c r="U56" s="222">
        <f>ROUND(E56*T56,2)</f>
        <v>0</v>
      </c>
      <c r="V56" s="212"/>
      <c r="W56" s="212"/>
      <c r="X56" s="212"/>
      <c r="Y56" s="212"/>
      <c r="Z56" s="212"/>
      <c r="AA56" s="212"/>
      <c r="AB56" s="212"/>
      <c r="AC56" s="212"/>
      <c r="AD56" s="212"/>
      <c r="AE56" s="212" t="s">
        <v>104</v>
      </c>
      <c r="AF56" s="212"/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ht="22.5" outlineLevel="1" x14ac:dyDescent="0.2">
      <c r="A57" s="213">
        <v>45</v>
      </c>
      <c r="B57" s="219" t="s">
        <v>202</v>
      </c>
      <c r="C57" s="262" t="s">
        <v>203</v>
      </c>
      <c r="D57" s="221" t="s">
        <v>138</v>
      </c>
      <c r="E57" s="227">
        <v>1</v>
      </c>
      <c r="F57" s="229"/>
      <c r="G57" s="230">
        <f>ROUND(E57*F57,2)</f>
        <v>0</v>
      </c>
      <c r="H57" s="229"/>
      <c r="I57" s="230">
        <f>ROUND(E57*H57,2)</f>
        <v>0</v>
      </c>
      <c r="J57" s="229"/>
      <c r="K57" s="230">
        <f>ROUND(E57*J57,2)</f>
        <v>0</v>
      </c>
      <c r="L57" s="230">
        <v>0</v>
      </c>
      <c r="M57" s="230">
        <f>G57*(1+L57/100)</f>
        <v>0</v>
      </c>
      <c r="N57" s="222">
        <v>0</v>
      </c>
      <c r="O57" s="222">
        <f>ROUND(E57*N57,5)</f>
        <v>0</v>
      </c>
      <c r="P57" s="222">
        <v>0</v>
      </c>
      <c r="Q57" s="222">
        <f>ROUND(E57*P57,5)</f>
        <v>0</v>
      </c>
      <c r="R57" s="222"/>
      <c r="S57" s="222"/>
      <c r="T57" s="223">
        <v>0</v>
      </c>
      <c r="U57" s="222">
        <f>ROUND(E57*T57,2)</f>
        <v>0</v>
      </c>
      <c r="V57" s="212"/>
      <c r="W57" s="212"/>
      <c r="X57" s="212"/>
      <c r="Y57" s="212"/>
      <c r="Z57" s="212"/>
      <c r="AA57" s="212"/>
      <c r="AB57" s="212"/>
      <c r="AC57" s="212"/>
      <c r="AD57" s="212"/>
      <c r="AE57" s="212" t="s">
        <v>104</v>
      </c>
      <c r="AF57" s="212"/>
      <c r="AG57" s="212"/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ht="22.5" outlineLevel="1" x14ac:dyDescent="0.2">
      <c r="A58" s="213">
        <v>46</v>
      </c>
      <c r="B58" s="219" t="s">
        <v>204</v>
      </c>
      <c r="C58" s="262" t="s">
        <v>205</v>
      </c>
      <c r="D58" s="221" t="s">
        <v>138</v>
      </c>
      <c r="E58" s="227">
        <v>8</v>
      </c>
      <c r="F58" s="229"/>
      <c r="G58" s="230">
        <f>ROUND(E58*F58,2)</f>
        <v>0</v>
      </c>
      <c r="H58" s="229"/>
      <c r="I58" s="230">
        <f>ROUND(E58*H58,2)</f>
        <v>0</v>
      </c>
      <c r="J58" s="229"/>
      <c r="K58" s="230">
        <f>ROUND(E58*J58,2)</f>
        <v>0</v>
      </c>
      <c r="L58" s="230">
        <v>0</v>
      </c>
      <c r="M58" s="230">
        <f>G58*(1+L58/100)</f>
        <v>0</v>
      </c>
      <c r="N58" s="222">
        <v>0</v>
      </c>
      <c r="O58" s="222">
        <f>ROUND(E58*N58,5)</f>
        <v>0</v>
      </c>
      <c r="P58" s="222">
        <v>0</v>
      </c>
      <c r="Q58" s="222">
        <f>ROUND(E58*P58,5)</f>
        <v>0</v>
      </c>
      <c r="R58" s="222"/>
      <c r="S58" s="222"/>
      <c r="T58" s="223">
        <v>0</v>
      </c>
      <c r="U58" s="222">
        <f>ROUND(E58*T58,2)</f>
        <v>0</v>
      </c>
      <c r="V58" s="212"/>
      <c r="W58" s="212"/>
      <c r="X58" s="212"/>
      <c r="Y58" s="212"/>
      <c r="Z58" s="212"/>
      <c r="AA58" s="212"/>
      <c r="AB58" s="212"/>
      <c r="AC58" s="212"/>
      <c r="AD58" s="212"/>
      <c r="AE58" s="212" t="s">
        <v>104</v>
      </c>
      <c r="AF58" s="212"/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ht="22.5" outlineLevel="1" x14ac:dyDescent="0.2">
      <c r="A59" s="213">
        <v>47</v>
      </c>
      <c r="B59" s="219" t="s">
        <v>206</v>
      </c>
      <c r="C59" s="262" t="s">
        <v>207</v>
      </c>
      <c r="D59" s="221" t="s">
        <v>197</v>
      </c>
      <c r="E59" s="227">
        <v>143</v>
      </c>
      <c r="F59" s="229"/>
      <c r="G59" s="230">
        <f>ROUND(E59*F59,2)</f>
        <v>0</v>
      </c>
      <c r="H59" s="229"/>
      <c r="I59" s="230">
        <f>ROUND(E59*H59,2)</f>
        <v>0</v>
      </c>
      <c r="J59" s="229"/>
      <c r="K59" s="230">
        <f>ROUND(E59*J59,2)</f>
        <v>0</v>
      </c>
      <c r="L59" s="230">
        <v>0</v>
      </c>
      <c r="M59" s="230">
        <f>G59*(1+L59/100)</f>
        <v>0</v>
      </c>
      <c r="N59" s="222">
        <v>0</v>
      </c>
      <c r="O59" s="222">
        <f>ROUND(E59*N59,5)</f>
        <v>0</v>
      </c>
      <c r="P59" s="222">
        <v>0</v>
      </c>
      <c r="Q59" s="222">
        <f>ROUND(E59*P59,5)</f>
        <v>0</v>
      </c>
      <c r="R59" s="222"/>
      <c r="S59" s="222"/>
      <c r="T59" s="223">
        <v>0</v>
      </c>
      <c r="U59" s="222">
        <f>ROUND(E59*T59,2)</f>
        <v>0</v>
      </c>
      <c r="V59" s="212"/>
      <c r="W59" s="212"/>
      <c r="X59" s="212"/>
      <c r="Y59" s="212"/>
      <c r="Z59" s="212"/>
      <c r="AA59" s="212"/>
      <c r="AB59" s="212"/>
      <c r="AC59" s="212"/>
      <c r="AD59" s="212"/>
      <c r="AE59" s="212" t="s">
        <v>104</v>
      </c>
      <c r="AF59" s="212"/>
      <c r="AG59" s="212"/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ht="22.5" outlineLevel="1" x14ac:dyDescent="0.2">
      <c r="A60" s="213">
        <v>48</v>
      </c>
      <c r="B60" s="219" t="s">
        <v>208</v>
      </c>
      <c r="C60" s="262" t="s">
        <v>209</v>
      </c>
      <c r="D60" s="221" t="s">
        <v>191</v>
      </c>
      <c r="E60" s="227">
        <v>1</v>
      </c>
      <c r="F60" s="229"/>
      <c r="G60" s="230">
        <f>ROUND(E60*F60,2)</f>
        <v>0</v>
      </c>
      <c r="H60" s="229"/>
      <c r="I60" s="230">
        <f>ROUND(E60*H60,2)</f>
        <v>0</v>
      </c>
      <c r="J60" s="229"/>
      <c r="K60" s="230">
        <f>ROUND(E60*J60,2)</f>
        <v>0</v>
      </c>
      <c r="L60" s="230">
        <v>0</v>
      </c>
      <c r="M60" s="230">
        <f>G60*(1+L60/100)</f>
        <v>0</v>
      </c>
      <c r="N60" s="222">
        <v>0</v>
      </c>
      <c r="O60" s="222">
        <f>ROUND(E60*N60,5)</f>
        <v>0</v>
      </c>
      <c r="P60" s="222">
        <v>0</v>
      </c>
      <c r="Q60" s="222">
        <f>ROUND(E60*P60,5)</f>
        <v>0</v>
      </c>
      <c r="R60" s="222"/>
      <c r="S60" s="222"/>
      <c r="T60" s="223">
        <v>0</v>
      </c>
      <c r="U60" s="222">
        <f>ROUND(E60*T60,2)</f>
        <v>0</v>
      </c>
      <c r="V60" s="212"/>
      <c r="W60" s="212"/>
      <c r="X60" s="212"/>
      <c r="Y60" s="212"/>
      <c r="Z60" s="212"/>
      <c r="AA60" s="212"/>
      <c r="AB60" s="212"/>
      <c r="AC60" s="212"/>
      <c r="AD60" s="212"/>
      <c r="AE60" s="212" t="s">
        <v>104</v>
      </c>
      <c r="AF60" s="212"/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ht="22.5" outlineLevel="1" x14ac:dyDescent="0.2">
      <c r="A61" s="213">
        <v>49</v>
      </c>
      <c r="B61" s="219" t="s">
        <v>210</v>
      </c>
      <c r="C61" s="262" t="s">
        <v>211</v>
      </c>
      <c r="D61" s="221" t="s">
        <v>191</v>
      </c>
      <c r="E61" s="227">
        <v>1</v>
      </c>
      <c r="F61" s="229"/>
      <c r="G61" s="230">
        <f>ROUND(E61*F61,2)</f>
        <v>0</v>
      </c>
      <c r="H61" s="229"/>
      <c r="I61" s="230">
        <f>ROUND(E61*H61,2)</f>
        <v>0</v>
      </c>
      <c r="J61" s="229"/>
      <c r="K61" s="230">
        <f>ROUND(E61*J61,2)</f>
        <v>0</v>
      </c>
      <c r="L61" s="230">
        <v>0</v>
      </c>
      <c r="M61" s="230">
        <f>G61*(1+L61/100)</f>
        <v>0</v>
      </c>
      <c r="N61" s="222">
        <v>0</v>
      </c>
      <c r="O61" s="222">
        <f>ROUND(E61*N61,5)</f>
        <v>0</v>
      </c>
      <c r="P61" s="222">
        <v>0</v>
      </c>
      <c r="Q61" s="222">
        <f>ROUND(E61*P61,5)</f>
        <v>0</v>
      </c>
      <c r="R61" s="222"/>
      <c r="S61" s="222"/>
      <c r="T61" s="223">
        <v>0</v>
      </c>
      <c r="U61" s="222">
        <f>ROUND(E61*T61,2)</f>
        <v>0</v>
      </c>
      <c r="V61" s="212"/>
      <c r="W61" s="212"/>
      <c r="X61" s="212"/>
      <c r="Y61" s="212"/>
      <c r="Z61" s="212"/>
      <c r="AA61" s="212"/>
      <c r="AB61" s="212"/>
      <c r="AC61" s="212"/>
      <c r="AD61" s="212"/>
      <c r="AE61" s="212" t="s">
        <v>104</v>
      </c>
      <c r="AF61" s="212"/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ht="22.5" outlineLevel="1" x14ac:dyDescent="0.2">
      <c r="A62" s="213">
        <v>50</v>
      </c>
      <c r="B62" s="219" t="s">
        <v>212</v>
      </c>
      <c r="C62" s="262" t="s">
        <v>213</v>
      </c>
      <c r="D62" s="221" t="s">
        <v>191</v>
      </c>
      <c r="E62" s="227">
        <v>1</v>
      </c>
      <c r="F62" s="229"/>
      <c r="G62" s="230">
        <f>ROUND(E62*F62,2)</f>
        <v>0</v>
      </c>
      <c r="H62" s="229"/>
      <c r="I62" s="230">
        <f>ROUND(E62*H62,2)</f>
        <v>0</v>
      </c>
      <c r="J62" s="229"/>
      <c r="K62" s="230">
        <f>ROUND(E62*J62,2)</f>
        <v>0</v>
      </c>
      <c r="L62" s="230">
        <v>0</v>
      </c>
      <c r="M62" s="230">
        <f>G62*(1+L62/100)</f>
        <v>0</v>
      </c>
      <c r="N62" s="222">
        <v>0</v>
      </c>
      <c r="O62" s="222">
        <f>ROUND(E62*N62,5)</f>
        <v>0</v>
      </c>
      <c r="P62" s="222">
        <v>0</v>
      </c>
      <c r="Q62" s="222">
        <f>ROUND(E62*P62,5)</f>
        <v>0</v>
      </c>
      <c r="R62" s="222"/>
      <c r="S62" s="222"/>
      <c r="T62" s="223">
        <v>0</v>
      </c>
      <c r="U62" s="222">
        <f>ROUND(E62*T62,2)</f>
        <v>0</v>
      </c>
      <c r="V62" s="212"/>
      <c r="W62" s="212"/>
      <c r="X62" s="212"/>
      <c r="Y62" s="212"/>
      <c r="Z62" s="212"/>
      <c r="AA62" s="212"/>
      <c r="AB62" s="212"/>
      <c r="AC62" s="212"/>
      <c r="AD62" s="212"/>
      <c r="AE62" s="212" t="s">
        <v>104</v>
      </c>
      <c r="AF62" s="212"/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ht="22.5" outlineLevel="1" x14ac:dyDescent="0.2">
      <c r="A63" s="213">
        <v>51</v>
      </c>
      <c r="B63" s="219" t="s">
        <v>214</v>
      </c>
      <c r="C63" s="262" t="s">
        <v>215</v>
      </c>
      <c r="D63" s="221" t="s">
        <v>216</v>
      </c>
      <c r="E63" s="227">
        <v>10</v>
      </c>
      <c r="F63" s="229"/>
      <c r="G63" s="230">
        <f>ROUND(E63*F63,2)</f>
        <v>0</v>
      </c>
      <c r="H63" s="229"/>
      <c r="I63" s="230">
        <f>ROUND(E63*H63,2)</f>
        <v>0</v>
      </c>
      <c r="J63" s="229"/>
      <c r="K63" s="230">
        <f>ROUND(E63*J63,2)</f>
        <v>0</v>
      </c>
      <c r="L63" s="230">
        <v>0</v>
      </c>
      <c r="M63" s="230">
        <f>G63*(1+L63/100)</f>
        <v>0</v>
      </c>
      <c r="N63" s="222">
        <v>0</v>
      </c>
      <c r="O63" s="222">
        <f>ROUND(E63*N63,5)</f>
        <v>0</v>
      </c>
      <c r="P63" s="222">
        <v>0</v>
      </c>
      <c r="Q63" s="222">
        <f>ROUND(E63*P63,5)</f>
        <v>0</v>
      </c>
      <c r="R63" s="222"/>
      <c r="S63" s="222"/>
      <c r="T63" s="223">
        <v>0</v>
      </c>
      <c r="U63" s="222">
        <f>ROUND(E63*T63,2)</f>
        <v>0</v>
      </c>
      <c r="V63" s="212"/>
      <c r="W63" s="212"/>
      <c r="X63" s="212"/>
      <c r="Y63" s="212"/>
      <c r="Z63" s="212"/>
      <c r="AA63" s="212"/>
      <c r="AB63" s="212"/>
      <c r="AC63" s="212"/>
      <c r="AD63" s="212"/>
      <c r="AE63" s="212" t="s">
        <v>104</v>
      </c>
      <c r="AF63" s="212"/>
      <c r="AG63" s="212"/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x14ac:dyDescent="0.2">
      <c r="A64" s="214" t="s">
        <v>99</v>
      </c>
      <c r="B64" s="220" t="s">
        <v>68</v>
      </c>
      <c r="C64" s="263" t="s">
        <v>69</v>
      </c>
      <c r="D64" s="224"/>
      <c r="E64" s="228"/>
      <c r="F64" s="231"/>
      <c r="G64" s="231">
        <f>SUMIF(AE65:AE68,"&lt;&gt;NOR",G65:G68)</f>
        <v>0</v>
      </c>
      <c r="H64" s="231"/>
      <c r="I64" s="231">
        <f>SUM(I65:I68)</f>
        <v>0</v>
      </c>
      <c r="J64" s="231"/>
      <c r="K64" s="231">
        <f>SUM(K65:K68)</f>
        <v>0</v>
      </c>
      <c r="L64" s="231"/>
      <c r="M64" s="231">
        <f>SUM(M65:M68)</f>
        <v>0</v>
      </c>
      <c r="N64" s="225"/>
      <c r="O64" s="225">
        <f>SUM(O65:O68)</f>
        <v>0</v>
      </c>
      <c r="P64" s="225"/>
      <c r="Q64" s="225">
        <f>SUM(Q65:Q68)</f>
        <v>0</v>
      </c>
      <c r="R64" s="225"/>
      <c r="S64" s="225"/>
      <c r="T64" s="226"/>
      <c r="U64" s="225">
        <f>SUM(U65:U68)</f>
        <v>138.85</v>
      </c>
      <c r="AE64" t="s">
        <v>100</v>
      </c>
    </row>
    <row r="65" spans="1:60" outlineLevel="1" x14ac:dyDescent="0.2">
      <c r="A65" s="213">
        <v>52</v>
      </c>
      <c r="B65" s="219" t="s">
        <v>217</v>
      </c>
      <c r="C65" s="262" t="s">
        <v>218</v>
      </c>
      <c r="D65" s="221" t="s">
        <v>128</v>
      </c>
      <c r="E65" s="227">
        <v>235.73599999999999</v>
      </c>
      <c r="F65" s="229"/>
      <c r="G65" s="230">
        <f>ROUND(E65*F65,2)</f>
        <v>0</v>
      </c>
      <c r="H65" s="229"/>
      <c r="I65" s="230">
        <f>ROUND(E65*H65,2)</f>
        <v>0</v>
      </c>
      <c r="J65" s="229"/>
      <c r="K65" s="230">
        <f>ROUND(E65*J65,2)</f>
        <v>0</v>
      </c>
      <c r="L65" s="230">
        <v>0</v>
      </c>
      <c r="M65" s="230">
        <f>G65*(1+L65/100)</f>
        <v>0</v>
      </c>
      <c r="N65" s="222">
        <v>0</v>
      </c>
      <c r="O65" s="222">
        <f>ROUND(E65*N65,5)</f>
        <v>0</v>
      </c>
      <c r="P65" s="222">
        <v>0</v>
      </c>
      <c r="Q65" s="222">
        <f>ROUND(E65*P65,5)</f>
        <v>0</v>
      </c>
      <c r="R65" s="222"/>
      <c r="S65" s="222"/>
      <c r="T65" s="223">
        <v>9.9000000000000005E-2</v>
      </c>
      <c r="U65" s="222">
        <f>ROUND(E65*T65,2)</f>
        <v>23.34</v>
      </c>
      <c r="V65" s="212"/>
      <c r="W65" s="212"/>
      <c r="X65" s="212"/>
      <c r="Y65" s="212"/>
      <c r="Z65" s="212"/>
      <c r="AA65" s="212"/>
      <c r="AB65" s="212"/>
      <c r="AC65" s="212"/>
      <c r="AD65" s="212"/>
      <c r="AE65" s="212" t="s">
        <v>104</v>
      </c>
      <c r="AF65" s="212"/>
      <c r="AG65" s="212"/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ht="22.5" outlineLevel="1" x14ac:dyDescent="0.2">
      <c r="A66" s="213">
        <v>53</v>
      </c>
      <c r="B66" s="219" t="s">
        <v>219</v>
      </c>
      <c r="C66" s="262" t="s">
        <v>220</v>
      </c>
      <c r="D66" s="221" t="s">
        <v>128</v>
      </c>
      <c r="E66" s="227">
        <v>235.73599999999999</v>
      </c>
      <c r="F66" s="229"/>
      <c r="G66" s="230">
        <f>ROUND(E66*F66,2)</f>
        <v>0</v>
      </c>
      <c r="H66" s="229"/>
      <c r="I66" s="230">
        <f>ROUND(E66*H66,2)</f>
        <v>0</v>
      </c>
      <c r="J66" s="229"/>
      <c r="K66" s="230">
        <f>ROUND(E66*J66,2)</f>
        <v>0</v>
      </c>
      <c r="L66" s="230">
        <v>0</v>
      </c>
      <c r="M66" s="230">
        <f>G66*(1+L66/100)</f>
        <v>0</v>
      </c>
      <c r="N66" s="222">
        <v>0</v>
      </c>
      <c r="O66" s="222">
        <f>ROUND(E66*N66,5)</f>
        <v>0</v>
      </c>
      <c r="P66" s="222">
        <v>0</v>
      </c>
      <c r="Q66" s="222">
        <f>ROUND(E66*P66,5)</f>
        <v>0</v>
      </c>
      <c r="R66" s="222"/>
      <c r="S66" s="222"/>
      <c r="T66" s="223">
        <v>0.49</v>
      </c>
      <c r="U66" s="222">
        <f>ROUND(E66*T66,2)</f>
        <v>115.51</v>
      </c>
      <c r="V66" s="212"/>
      <c r="W66" s="212"/>
      <c r="X66" s="212"/>
      <c r="Y66" s="212"/>
      <c r="Z66" s="212"/>
      <c r="AA66" s="212"/>
      <c r="AB66" s="212"/>
      <c r="AC66" s="212"/>
      <c r="AD66" s="212"/>
      <c r="AE66" s="212" t="s">
        <v>104</v>
      </c>
      <c r="AF66" s="212"/>
      <c r="AG66" s="212"/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ht="22.5" outlineLevel="1" x14ac:dyDescent="0.2">
      <c r="A67" s="213">
        <v>54</v>
      </c>
      <c r="B67" s="219" t="s">
        <v>221</v>
      </c>
      <c r="C67" s="262" t="s">
        <v>222</v>
      </c>
      <c r="D67" s="221" t="s">
        <v>128</v>
      </c>
      <c r="E67" s="227">
        <v>4478.9840000000004</v>
      </c>
      <c r="F67" s="229"/>
      <c r="G67" s="230">
        <f>ROUND(E67*F67,2)</f>
        <v>0</v>
      </c>
      <c r="H67" s="229"/>
      <c r="I67" s="230">
        <f>ROUND(E67*H67,2)</f>
        <v>0</v>
      </c>
      <c r="J67" s="229"/>
      <c r="K67" s="230">
        <f>ROUND(E67*J67,2)</f>
        <v>0</v>
      </c>
      <c r="L67" s="230">
        <v>0</v>
      </c>
      <c r="M67" s="230">
        <f>G67*(1+L67/100)</f>
        <v>0</v>
      </c>
      <c r="N67" s="222">
        <v>0</v>
      </c>
      <c r="O67" s="222">
        <f>ROUND(E67*N67,5)</f>
        <v>0</v>
      </c>
      <c r="P67" s="222">
        <v>0</v>
      </c>
      <c r="Q67" s="222">
        <f>ROUND(E67*P67,5)</f>
        <v>0</v>
      </c>
      <c r="R67" s="222"/>
      <c r="S67" s="222"/>
      <c r="T67" s="223">
        <v>0</v>
      </c>
      <c r="U67" s="222">
        <f>ROUND(E67*T67,2)</f>
        <v>0</v>
      </c>
      <c r="V67" s="212"/>
      <c r="W67" s="212"/>
      <c r="X67" s="212"/>
      <c r="Y67" s="212"/>
      <c r="Z67" s="212"/>
      <c r="AA67" s="212"/>
      <c r="AB67" s="212"/>
      <c r="AC67" s="212"/>
      <c r="AD67" s="212"/>
      <c r="AE67" s="212" t="s">
        <v>104</v>
      </c>
      <c r="AF67" s="212"/>
      <c r="AG67" s="212"/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13">
        <v>55</v>
      </c>
      <c r="B68" s="219" t="s">
        <v>223</v>
      </c>
      <c r="C68" s="262" t="s">
        <v>224</v>
      </c>
      <c r="D68" s="221" t="s">
        <v>128</v>
      </c>
      <c r="E68" s="227">
        <v>235.73599999999999</v>
      </c>
      <c r="F68" s="229"/>
      <c r="G68" s="230">
        <f>ROUND(E68*F68,2)</f>
        <v>0</v>
      </c>
      <c r="H68" s="229"/>
      <c r="I68" s="230">
        <f>ROUND(E68*H68,2)</f>
        <v>0</v>
      </c>
      <c r="J68" s="229"/>
      <c r="K68" s="230">
        <f>ROUND(E68*J68,2)</f>
        <v>0</v>
      </c>
      <c r="L68" s="230">
        <v>0</v>
      </c>
      <c r="M68" s="230">
        <f>G68*(1+L68/100)</f>
        <v>0</v>
      </c>
      <c r="N68" s="222">
        <v>0</v>
      </c>
      <c r="O68" s="222">
        <f>ROUND(E68*N68,5)</f>
        <v>0</v>
      </c>
      <c r="P68" s="222">
        <v>0</v>
      </c>
      <c r="Q68" s="222">
        <f>ROUND(E68*P68,5)</f>
        <v>0</v>
      </c>
      <c r="R68" s="222"/>
      <c r="S68" s="222"/>
      <c r="T68" s="223">
        <v>0</v>
      </c>
      <c r="U68" s="222">
        <f>ROUND(E68*T68,2)</f>
        <v>0</v>
      </c>
      <c r="V68" s="212"/>
      <c r="W68" s="212"/>
      <c r="X68" s="212"/>
      <c r="Y68" s="212"/>
      <c r="Z68" s="212"/>
      <c r="AA68" s="212"/>
      <c r="AB68" s="212"/>
      <c r="AC68" s="212"/>
      <c r="AD68" s="212"/>
      <c r="AE68" s="212" t="s">
        <v>104</v>
      </c>
      <c r="AF68" s="212"/>
      <c r="AG68" s="212"/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x14ac:dyDescent="0.2">
      <c r="A69" s="214" t="s">
        <v>99</v>
      </c>
      <c r="B69" s="220" t="s">
        <v>70</v>
      </c>
      <c r="C69" s="263" t="s">
        <v>71</v>
      </c>
      <c r="D69" s="224"/>
      <c r="E69" s="228"/>
      <c r="F69" s="231"/>
      <c r="G69" s="231">
        <f>SUMIF(AE70:AE70,"&lt;&gt;NOR",G70:G70)</f>
        <v>0</v>
      </c>
      <c r="H69" s="231"/>
      <c r="I69" s="231">
        <f>SUM(I70:I70)</f>
        <v>0</v>
      </c>
      <c r="J69" s="231"/>
      <c r="K69" s="231">
        <f>SUM(K70:K70)</f>
        <v>0</v>
      </c>
      <c r="L69" s="231"/>
      <c r="M69" s="231">
        <f>SUM(M70:M70)</f>
        <v>0</v>
      </c>
      <c r="N69" s="225"/>
      <c r="O69" s="225">
        <f>SUM(O70:O70)</f>
        <v>0</v>
      </c>
      <c r="P69" s="225"/>
      <c r="Q69" s="225">
        <f>SUM(Q70:Q70)</f>
        <v>0</v>
      </c>
      <c r="R69" s="225"/>
      <c r="S69" s="225"/>
      <c r="T69" s="226"/>
      <c r="U69" s="225">
        <f>SUM(U70:U70)</f>
        <v>0</v>
      </c>
      <c r="AE69" t="s">
        <v>100</v>
      </c>
    </row>
    <row r="70" spans="1:60" outlineLevel="1" x14ac:dyDescent="0.2">
      <c r="A70" s="240">
        <v>56</v>
      </c>
      <c r="B70" s="241" t="s">
        <v>225</v>
      </c>
      <c r="C70" s="264" t="s">
        <v>226</v>
      </c>
      <c r="D70" s="242" t="s">
        <v>191</v>
      </c>
      <c r="E70" s="243">
        <v>23000</v>
      </c>
      <c r="F70" s="244"/>
      <c r="G70" s="245">
        <f>ROUND(E70*F70,2)</f>
        <v>0</v>
      </c>
      <c r="H70" s="244"/>
      <c r="I70" s="245">
        <f>ROUND(E70*H70,2)</f>
        <v>0</v>
      </c>
      <c r="J70" s="244"/>
      <c r="K70" s="245">
        <f>ROUND(E70*J70,2)</f>
        <v>0</v>
      </c>
      <c r="L70" s="245">
        <v>0</v>
      </c>
      <c r="M70" s="245">
        <f>G70*(1+L70/100)</f>
        <v>0</v>
      </c>
      <c r="N70" s="246">
        <v>0</v>
      </c>
      <c r="O70" s="246">
        <f>ROUND(E70*N70,5)</f>
        <v>0</v>
      </c>
      <c r="P70" s="246">
        <v>0</v>
      </c>
      <c r="Q70" s="246">
        <f>ROUND(E70*P70,5)</f>
        <v>0</v>
      </c>
      <c r="R70" s="246"/>
      <c r="S70" s="246"/>
      <c r="T70" s="247">
        <v>0</v>
      </c>
      <c r="U70" s="246">
        <f>ROUND(E70*T70,2)</f>
        <v>0</v>
      </c>
      <c r="V70" s="212"/>
      <c r="W70" s="212"/>
      <c r="X70" s="212"/>
      <c r="Y70" s="212"/>
      <c r="Z70" s="212"/>
      <c r="AA70" s="212"/>
      <c r="AB70" s="212"/>
      <c r="AC70" s="212"/>
      <c r="AD70" s="212"/>
      <c r="AE70" s="212" t="s">
        <v>104</v>
      </c>
      <c r="AF70" s="212"/>
      <c r="AG70" s="212"/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x14ac:dyDescent="0.2">
      <c r="A71" s="6"/>
      <c r="B71" s="7" t="s">
        <v>227</v>
      </c>
      <c r="C71" s="265" t="s">
        <v>227</v>
      </c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AC71">
        <v>15</v>
      </c>
      <c r="AD71">
        <v>21</v>
      </c>
    </row>
    <row r="72" spans="1:60" x14ac:dyDescent="0.2">
      <c r="A72" s="248"/>
      <c r="B72" s="249">
        <v>26</v>
      </c>
      <c r="C72" s="266" t="s">
        <v>227</v>
      </c>
      <c r="D72" s="250"/>
      <c r="E72" s="250"/>
      <c r="F72" s="250"/>
      <c r="G72" s="261">
        <f>G8+G24+G27+G30+G51+G64+G69</f>
        <v>0</v>
      </c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AC72">
        <f>SUMIF(L7:L70,AC71,G7:G70)</f>
        <v>0</v>
      </c>
      <c r="AD72">
        <f>SUMIF(L7:L70,AD71,G7:G70)</f>
        <v>0</v>
      </c>
      <c r="AE72" t="s">
        <v>228</v>
      </c>
    </row>
    <row r="73" spans="1:60" x14ac:dyDescent="0.2">
      <c r="A73" s="6"/>
      <c r="B73" s="7" t="s">
        <v>227</v>
      </c>
      <c r="C73" s="265" t="s">
        <v>227</v>
      </c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</row>
    <row r="74" spans="1:60" x14ac:dyDescent="0.2">
      <c r="A74" s="6"/>
      <c r="B74" s="7" t="s">
        <v>227</v>
      </c>
      <c r="C74" s="265" t="s">
        <v>227</v>
      </c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</row>
    <row r="75" spans="1:60" x14ac:dyDescent="0.2">
      <c r="A75" s="251">
        <v>33</v>
      </c>
      <c r="B75" s="251"/>
      <c r="C75" s="267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</row>
    <row r="76" spans="1:60" x14ac:dyDescent="0.2">
      <c r="A76" s="252"/>
      <c r="B76" s="253"/>
      <c r="C76" s="268"/>
      <c r="D76" s="253"/>
      <c r="E76" s="253"/>
      <c r="F76" s="253"/>
      <c r="G76" s="254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AE76" t="s">
        <v>229</v>
      </c>
    </row>
    <row r="77" spans="1:60" x14ac:dyDescent="0.2">
      <c r="A77" s="255"/>
      <c r="B77" s="256"/>
      <c r="C77" s="269"/>
      <c r="D77" s="256"/>
      <c r="E77" s="256"/>
      <c r="F77" s="256"/>
      <c r="G77" s="257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</row>
    <row r="78" spans="1:60" x14ac:dyDescent="0.2">
      <c r="A78" s="255"/>
      <c r="B78" s="256"/>
      <c r="C78" s="269"/>
      <c r="D78" s="256"/>
      <c r="E78" s="256"/>
      <c r="F78" s="256"/>
      <c r="G78" s="257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</row>
    <row r="79" spans="1:60" x14ac:dyDescent="0.2">
      <c r="A79" s="255"/>
      <c r="B79" s="256"/>
      <c r="C79" s="269"/>
      <c r="D79" s="256"/>
      <c r="E79" s="256"/>
      <c r="F79" s="256"/>
      <c r="G79" s="257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</row>
    <row r="80" spans="1:60" x14ac:dyDescent="0.2">
      <c r="A80" s="258"/>
      <c r="B80" s="259"/>
      <c r="C80" s="270"/>
      <c r="D80" s="259"/>
      <c r="E80" s="259"/>
      <c r="F80" s="259"/>
      <c r="G80" s="260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</row>
    <row r="81" spans="1:31" x14ac:dyDescent="0.2">
      <c r="A81" s="6"/>
      <c r="B81" s="7" t="s">
        <v>227</v>
      </c>
      <c r="C81" s="265" t="s">
        <v>227</v>
      </c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spans="1:31" x14ac:dyDescent="0.2">
      <c r="C82" s="271"/>
      <c r="AE82" t="s">
        <v>230</v>
      </c>
    </row>
  </sheetData>
  <mergeCells count="6">
    <mergeCell ref="A1:G1"/>
    <mergeCell ref="C2:G2"/>
    <mergeCell ref="C3:G3"/>
    <mergeCell ref="C4:G4"/>
    <mergeCell ref="A75:C75"/>
    <mergeCell ref="A76:G80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2014-02-28T09:52:57Z</cp:lastPrinted>
  <dcterms:created xsi:type="dcterms:W3CDTF">2009-04-08T07:15:50Z</dcterms:created>
  <dcterms:modified xsi:type="dcterms:W3CDTF">2021-03-11T17:49:51Z</dcterms:modified>
</cp:coreProperties>
</file>